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850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I41" i="1"/>
  <c r="I40"/>
  <c r="C41"/>
  <c r="B41"/>
  <c r="B40"/>
  <c r="C40"/>
  <c r="E35"/>
  <c r="E36"/>
  <c r="E37"/>
  <c r="C38"/>
  <c r="D38"/>
  <c r="D40" s="1"/>
  <c r="E40" s="1"/>
  <c r="G40" s="1"/>
  <c r="C31"/>
  <c r="D31"/>
  <c r="E31"/>
  <c r="C32"/>
  <c r="D32"/>
  <c r="E32"/>
  <c r="B32"/>
  <c r="B31"/>
  <c r="C30"/>
  <c r="D30"/>
  <c r="E30"/>
  <c r="B30"/>
  <c r="B29"/>
  <c r="C29"/>
  <c r="D29"/>
  <c r="E29"/>
  <c r="E28"/>
  <c r="E27"/>
  <c r="C26"/>
  <c r="D26"/>
  <c r="E26"/>
  <c r="B26"/>
  <c r="E25"/>
  <c r="E24"/>
  <c r="E22"/>
  <c r="E18"/>
  <c r="E14"/>
  <c r="E13"/>
  <c r="E12"/>
  <c r="E3"/>
  <c r="E4"/>
  <c r="E5"/>
  <c r="E2"/>
  <c r="D15"/>
  <c r="F15"/>
  <c r="D16"/>
  <c r="F16"/>
  <c r="D17"/>
  <c r="F17"/>
  <c r="D19"/>
  <c r="F19"/>
  <c r="D20"/>
  <c r="F20"/>
  <c r="D23"/>
  <c r="F23"/>
  <c r="C19"/>
  <c r="E19" s="1"/>
  <c r="C15"/>
  <c r="C16" s="1"/>
  <c r="C17" s="1"/>
  <c r="E17" s="1"/>
  <c r="C23"/>
  <c r="E23" s="1"/>
  <c r="F6"/>
  <c r="F7" s="1"/>
  <c r="F8" s="1"/>
  <c r="D6"/>
  <c r="D7" s="1"/>
  <c r="D25" s="1"/>
  <c r="C6"/>
  <c r="C7" s="1"/>
  <c r="C25" s="1"/>
  <c r="D41" l="1"/>
  <c r="E41" s="1"/>
  <c r="G41" s="1"/>
  <c r="E38"/>
  <c r="C20"/>
  <c r="E20" s="1"/>
  <c r="F25"/>
  <c r="E7"/>
  <c r="E15"/>
  <c r="E6"/>
  <c r="E16"/>
  <c r="F26" l="1"/>
</calcChain>
</file>

<file path=xl/sharedStrings.xml><?xml version="1.0" encoding="utf-8"?>
<sst xmlns="http://schemas.openxmlformats.org/spreadsheetml/2006/main" count="44" uniqueCount="43">
  <si>
    <t>villiers</t>
  </si>
  <si>
    <t>nb chambres</t>
  </si>
  <si>
    <t>tarif h charges</t>
  </si>
  <si>
    <t>taux moyen accupation</t>
  </si>
  <si>
    <t>Bry</t>
  </si>
  <si>
    <t>revenus bruts mensuels</t>
  </si>
  <si>
    <t>revenus bruts annuels</t>
  </si>
  <si>
    <t>orsay/3</t>
  </si>
  <si>
    <t>gaz elec</t>
  </si>
  <si>
    <t>internet</t>
  </si>
  <si>
    <t>eau 200M3 à 7 pers</t>
  </si>
  <si>
    <t>charges annuelles</t>
  </si>
  <si>
    <t>total</t>
  </si>
  <si>
    <t>nb de locataires</t>
  </si>
  <si>
    <t>taxe habitation (locataire)</t>
  </si>
  <si>
    <t>taxe fonciere (propio)</t>
  </si>
  <si>
    <t>total mensuel par colocataire</t>
  </si>
  <si>
    <t>calcul t foncier / coloc /mois</t>
  </si>
  <si>
    <t>calcul t habitation / coloc /mois</t>
  </si>
  <si>
    <t>total annuel charges hors impot</t>
  </si>
  <si>
    <t>total mensuel charges hors impot</t>
  </si>
  <si>
    <t>total charge payables par coloc</t>
  </si>
  <si>
    <t>gains mensuel total  revellat  apres impots (2016)</t>
  </si>
  <si>
    <t>impots 2015</t>
  </si>
  <si>
    <t>impots 2016</t>
  </si>
  <si>
    <t>gains mensuel total  revellat  apres impots (2015)</t>
  </si>
  <si>
    <t>salaire phil</t>
  </si>
  <si>
    <t>gains annuel</t>
  </si>
  <si>
    <t>gains mensuels</t>
  </si>
  <si>
    <t>gains annuels total  revellat  apres impots (2015)</t>
  </si>
  <si>
    <t>gains annuels total  revellat  apres impots (2016)</t>
  </si>
  <si>
    <t>loyer</t>
  </si>
  <si>
    <t>charge eau,gaz,elec internet</t>
  </si>
  <si>
    <t>emprunt relais,princip,assur</t>
  </si>
  <si>
    <t>benef 2015</t>
  </si>
  <si>
    <t>benef 2016</t>
  </si>
  <si>
    <t>que villier</t>
  </si>
  <si>
    <t>que bry</t>
  </si>
  <si>
    <t>tout</t>
  </si>
  <si>
    <t xml:space="preserve">total ch </t>
  </si>
  <si>
    <t>mensuel</t>
  </si>
  <si>
    <t>frais futur logement anuel</t>
  </si>
  <si>
    <t>loc fut maison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</si>
</sst>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0" fontId="0" fillId="0" borderId="0" xfId="0" applyNumberFormat="1"/>
    <xf numFmtId="0" fontId="0" fillId="2" borderId="0" xfId="0" applyFill="1"/>
    <xf numFmtId="1" fontId="0" fillId="0" borderId="0" xfId="0" applyNumberFormat="1"/>
    <xf numFmtId="1" fontId="0" fillId="2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41"/>
  <sheetViews>
    <sheetView tabSelected="1" workbookViewId="0">
      <pane ySplit="870" topLeftCell="A22" activePane="bottomLeft"/>
      <selection activeCell="F1" sqref="F1"/>
      <selection pane="bottomLeft" activeCell="H3" sqref="H3"/>
    </sheetView>
  </sheetViews>
  <sheetFormatPr baseColWidth="10" defaultRowHeight="15"/>
  <cols>
    <col min="1" max="1" width="45.5703125" customWidth="1"/>
    <col min="2" max="2" width="11.85546875" customWidth="1"/>
    <col min="3" max="9" width="11.5703125" bestFit="1" customWidth="1"/>
  </cols>
  <sheetData>
    <row r="1" spans="1:9">
      <c r="B1" t="s">
        <v>26</v>
      </c>
      <c r="C1" t="s">
        <v>0</v>
      </c>
      <c r="D1" t="s">
        <v>4</v>
      </c>
      <c r="E1" t="s">
        <v>12</v>
      </c>
      <c r="F1" t="s">
        <v>7</v>
      </c>
    </row>
    <row r="2" spans="1:9">
      <c r="A2" t="s">
        <v>1</v>
      </c>
      <c r="C2">
        <v>6</v>
      </c>
      <c r="D2">
        <v>6</v>
      </c>
      <c r="E2">
        <f>SUM(C2:D2)</f>
        <v>12</v>
      </c>
      <c r="F2">
        <v>6</v>
      </c>
    </row>
    <row r="3" spans="1:9">
      <c r="A3" t="s">
        <v>13</v>
      </c>
      <c r="C3">
        <v>7</v>
      </c>
      <c r="D3">
        <v>7</v>
      </c>
      <c r="E3">
        <f t="shared" ref="E3:E7" si="0">SUM(C3:D3)</f>
        <v>14</v>
      </c>
      <c r="F3">
        <v>7</v>
      </c>
    </row>
    <row r="4" spans="1:9">
      <c r="A4" t="s">
        <v>2</v>
      </c>
      <c r="C4">
        <v>580</v>
      </c>
      <c r="D4">
        <v>580</v>
      </c>
      <c r="E4">
        <f t="shared" si="0"/>
        <v>1160</v>
      </c>
      <c r="F4">
        <v>580</v>
      </c>
    </row>
    <row r="5" spans="1:9">
      <c r="A5" t="s">
        <v>3</v>
      </c>
      <c r="C5" s="1">
        <v>1</v>
      </c>
      <c r="D5" s="1">
        <v>1</v>
      </c>
      <c r="E5">
        <f t="shared" si="0"/>
        <v>2</v>
      </c>
      <c r="F5" s="1">
        <v>1</v>
      </c>
    </row>
    <row r="6" spans="1:9">
      <c r="A6" t="s">
        <v>5</v>
      </c>
      <c r="C6">
        <f>C5*C4*C2</f>
        <v>3480</v>
      </c>
      <c r="D6">
        <f>D5*D4*D2</f>
        <v>3480</v>
      </c>
      <c r="E6">
        <f t="shared" si="0"/>
        <v>6960</v>
      </c>
      <c r="F6">
        <f>F5*F4*F2</f>
        <v>3480</v>
      </c>
    </row>
    <row r="7" spans="1:9">
      <c r="A7" t="s">
        <v>6</v>
      </c>
      <c r="C7">
        <f>12*C6</f>
        <v>41760</v>
      </c>
      <c r="D7">
        <f>12*D6</f>
        <v>41760</v>
      </c>
      <c r="E7">
        <f t="shared" si="0"/>
        <v>83520</v>
      </c>
      <c r="F7">
        <f>12*F6</f>
        <v>41760</v>
      </c>
    </row>
    <row r="8" spans="1:9">
      <c r="F8">
        <f>F7/3</f>
        <v>13920</v>
      </c>
    </row>
    <row r="10" spans="1:9">
      <c r="B10" s="3"/>
      <c r="C10" s="3"/>
      <c r="D10" s="3"/>
      <c r="E10" s="3"/>
      <c r="F10" s="3"/>
      <c r="G10" s="3"/>
      <c r="H10" s="3"/>
      <c r="I10" s="3"/>
    </row>
    <row r="11" spans="1:9">
      <c r="A11" t="s">
        <v>11</v>
      </c>
      <c r="B11" s="3"/>
      <c r="C11" s="3"/>
      <c r="D11" s="3"/>
      <c r="E11" s="3"/>
      <c r="F11" s="3"/>
      <c r="G11" s="3"/>
      <c r="H11" s="3"/>
      <c r="I11" s="3"/>
    </row>
    <row r="12" spans="1:9">
      <c r="A12" t="s">
        <v>10</v>
      </c>
      <c r="B12" s="3"/>
      <c r="C12" s="3">
        <v>600</v>
      </c>
      <c r="D12" s="3">
        <v>600</v>
      </c>
      <c r="E12" s="3">
        <f t="shared" ref="E12:E20" si="1">SUM(C12:D12)</f>
        <v>1200</v>
      </c>
      <c r="F12" s="3">
        <v>600</v>
      </c>
      <c r="G12" s="3"/>
      <c r="H12" s="3"/>
      <c r="I12" s="3"/>
    </row>
    <row r="13" spans="1:9">
      <c r="A13" t="s">
        <v>8</v>
      </c>
      <c r="B13" s="3"/>
      <c r="C13" s="3">
        <v>2200</v>
      </c>
      <c r="D13" s="3">
        <v>2200</v>
      </c>
      <c r="E13" s="3">
        <f t="shared" si="1"/>
        <v>4400</v>
      </c>
      <c r="F13" s="3">
        <v>2500</v>
      </c>
      <c r="G13" s="3"/>
      <c r="H13" s="3"/>
      <c r="I13" s="3"/>
    </row>
    <row r="14" spans="1:9">
      <c r="A14" t="s">
        <v>9</v>
      </c>
      <c r="B14" s="3"/>
      <c r="C14" s="3">
        <v>360</v>
      </c>
      <c r="D14" s="3">
        <v>360</v>
      </c>
      <c r="E14" s="3">
        <f t="shared" si="1"/>
        <v>720</v>
      </c>
      <c r="F14" s="3">
        <v>360</v>
      </c>
      <c r="G14" s="3"/>
      <c r="H14" s="3"/>
      <c r="I14" s="3"/>
    </row>
    <row r="15" spans="1:9">
      <c r="A15" t="s">
        <v>19</v>
      </c>
      <c r="B15" s="3"/>
      <c r="C15" s="3">
        <f>SUM(C12:C14)</f>
        <v>3160</v>
      </c>
      <c r="D15" s="3">
        <f t="shared" ref="D15:F15" si="2">SUM(D12:D14)</f>
        <v>3160</v>
      </c>
      <c r="E15" s="3">
        <f t="shared" si="1"/>
        <v>6320</v>
      </c>
      <c r="F15" s="3">
        <f t="shared" si="2"/>
        <v>3460</v>
      </c>
      <c r="G15" s="3"/>
      <c r="H15" s="3"/>
      <c r="I15" s="3"/>
    </row>
    <row r="16" spans="1:9">
      <c r="A16" t="s">
        <v>20</v>
      </c>
      <c r="B16" s="3"/>
      <c r="C16" s="3">
        <f>C15/12</f>
        <v>263.33333333333331</v>
      </c>
      <c r="D16" s="3">
        <f t="shared" ref="D16:F16" si="3">D15/12</f>
        <v>263.33333333333331</v>
      </c>
      <c r="E16" s="3">
        <f t="shared" si="1"/>
        <v>526.66666666666663</v>
      </c>
      <c r="F16" s="3">
        <f t="shared" si="3"/>
        <v>288.33333333333331</v>
      </c>
      <c r="G16" s="3"/>
      <c r="H16" s="3"/>
      <c r="I16" s="3"/>
    </row>
    <row r="17" spans="1:9">
      <c r="A17" t="s">
        <v>16</v>
      </c>
      <c r="B17" s="3"/>
      <c r="C17" s="3">
        <f>C16/C3</f>
        <v>37.619047619047613</v>
      </c>
      <c r="D17" s="3">
        <f t="shared" ref="D17:F17" si="4">D16/D3</f>
        <v>37.619047619047613</v>
      </c>
      <c r="E17" s="3">
        <f t="shared" si="1"/>
        <v>75.238095238095227</v>
      </c>
      <c r="F17" s="3">
        <f t="shared" si="4"/>
        <v>41.19047619047619</v>
      </c>
      <c r="G17" s="3"/>
      <c r="H17" s="3"/>
      <c r="I17" s="3"/>
    </row>
    <row r="18" spans="1:9">
      <c r="A18" t="s">
        <v>14</v>
      </c>
      <c r="B18" s="3"/>
      <c r="C18" s="3">
        <v>2000</v>
      </c>
      <c r="D18" s="3">
        <v>1300</v>
      </c>
      <c r="E18" s="3">
        <f t="shared" si="1"/>
        <v>3300</v>
      </c>
      <c r="F18" s="3">
        <v>2002</v>
      </c>
      <c r="G18" s="3"/>
      <c r="H18" s="3"/>
      <c r="I18" s="3"/>
    </row>
    <row r="19" spans="1:9">
      <c r="A19" t="s">
        <v>18</v>
      </c>
      <c r="B19" s="3"/>
      <c r="C19" s="3">
        <f>C18/C3/12</f>
        <v>23.80952380952381</v>
      </c>
      <c r="D19" s="3">
        <f t="shared" ref="D19:F19" si="5">D18/D3/12</f>
        <v>15.476190476190476</v>
      </c>
      <c r="E19" s="3">
        <f t="shared" si="1"/>
        <v>39.285714285714285</v>
      </c>
      <c r="F19" s="3">
        <f t="shared" si="5"/>
        <v>23.833333333333332</v>
      </c>
      <c r="G19" s="3"/>
      <c r="H19" s="3"/>
      <c r="I19" s="3"/>
    </row>
    <row r="20" spans="1:9">
      <c r="A20" t="s">
        <v>21</v>
      </c>
      <c r="B20" s="3"/>
      <c r="C20" s="3">
        <f>C19+C17</f>
        <v>61.428571428571423</v>
      </c>
      <c r="D20" s="3">
        <f t="shared" ref="D20:F20" si="6">D19+D17</f>
        <v>53.095238095238088</v>
      </c>
      <c r="E20" s="3">
        <f t="shared" si="1"/>
        <v>114.52380952380952</v>
      </c>
      <c r="F20" s="3">
        <f t="shared" si="6"/>
        <v>65.023809523809518</v>
      </c>
      <c r="G20" s="3"/>
      <c r="H20" s="3"/>
      <c r="I20" s="3"/>
    </row>
    <row r="21" spans="1:9">
      <c r="B21" s="3"/>
      <c r="C21" s="3"/>
      <c r="D21" s="3"/>
      <c r="E21" s="3"/>
      <c r="F21" s="3"/>
      <c r="G21" s="3"/>
      <c r="H21" s="3"/>
      <c r="I21" s="3"/>
    </row>
    <row r="22" spans="1:9">
      <c r="A22" t="s">
        <v>15</v>
      </c>
      <c r="B22" s="3"/>
      <c r="C22" s="3">
        <v>2362</v>
      </c>
      <c r="D22" s="3">
        <v>1650</v>
      </c>
      <c r="E22" s="3">
        <f t="shared" ref="E22:E24" si="7">SUM(C22:D22)</f>
        <v>4012</v>
      </c>
      <c r="F22" s="3">
        <v>2300</v>
      </c>
      <c r="G22" s="3"/>
      <c r="H22" s="3"/>
      <c r="I22" s="3"/>
    </row>
    <row r="23" spans="1:9">
      <c r="A23" t="s">
        <v>17</v>
      </c>
      <c r="B23" s="3"/>
      <c r="C23" s="3">
        <f>C22/C3/12</f>
        <v>28.11904761904762</v>
      </c>
      <c r="D23" s="3">
        <f t="shared" ref="D23:F23" si="8">D22/D3/12</f>
        <v>19.642857142857142</v>
      </c>
      <c r="E23" s="3">
        <f t="shared" si="7"/>
        <v>47.761904761904759</v>
      </c>
      <c r="F23" s="3">
        <f t="shared" si="8"/>
        <v>27.38095238095238</v>
      </c>
      <c r="G23" s="3"/>
      <c r="H23" s="3"/>
      <c r="I23" s="3"/>
    </row>
    <row r="24" spans="1:9">
      <c r="B24" s="3"/>
      <c r="C24" s="3"/>
      <c r="D24" s="3"/>
      <c r="E24" s="3">
        <f t="shared" si="7"/>
        <v>0</v>
      </c>
      <c r="F24" s="3"/>
      <c r="G24" s="3"/>
      <c r="H24" s="3"/>
      <c r="I24" s="3"/>
    </row>
    <row r="25" spans="1:9">
      <c r="A25" t="s">
        <v>27</v>
      </c>
      <c r="B25" s="3">
        <v>46000</v>
      </c>
      <c r="C25" s="3">
        <f>C7-C22</f>
        <v>39398</v>
      </c>
      <c r="D25" s="3">
        <f>D7-D22</f>
        <v>40110</v>
      </c>
      <c r="E25" s="3">
        <f>SUM(B25:D25)</f>
        <v>125508</v>
      </c>
      <c r="F25" s="3">
        <f>F7-F22</f>
        <v>39460</v>
      </c>
      <c r="G25" s="3"/>
      <c r="H25" s="3"/>
      <c r="I25" s="3"/>
    </row>
    <row r="26" spans="1:9">
      <c r="A26" t="s">
        <v>28</v>
      </c>
      <c r="B26" s="3">
        <f>B25/12</f>
        <v>3833.3333333333335</v>
      </c>
      <c r="C26" s="3">
        <f t="shared" ref="C26:E26" si="9">C25/12</f>
        <v>3283.1666666666665</v>
      </c>
      <c r="D26" s="3">
        <f t="shared" si="9"/>
        <v>3342.5</v>
      </c>
      <c r="E26" s="3">
        <f t="shared" si="9"/>
        <v>10459</v>
      </c>
      <c r="F26" s="3">
        <f>F25/12</f>
        <v>3288.3333333333335</v>
      </c>
      <c r="G26" s="3"/>
      <c r="H26" s="3"/>
      <c r="I26" s="3"/>
    </row>
    <row r="27" spans="1:9">
      <c r="A27" t="s">
        <v>23</v>
      </c>
      <c r="B27" s="3">
        <v>5400</v>
      </c>
      <c r="C27" s="3">
        <v>0</v>
      </c>
      <c r="D27" s="3">
        <v>0</v>
      </c>
      <c r="E27" s="3">
        <f>SUM(B27:D27)</f>
        <v>5400</v>
      </c>
      <c r="F27" s="3">
        <v>5400</v>
      </c>
      <c r="G27" s="3"/>
      <c r="H27" s="3"/>
      <c r="I27" s="3"/>
    </row>
    <row r="28" spans="1:9">
      <c r="A28" t="s">
        <v>24</v>
      </c>
      <c r="B28" s="3">
        <v>5400</v>
      </c>
      <c r="C28" s="3">
        <v>3000</v>
      </c>
      <c r="D28" s="3">
        <v>3000</v>
      </c>
      <c r="E28" s="3">
        <f>SUM(B28:D28)</f>
        <v>11400</v>
      </c>
      <c r="F28" s="3">
        <v>12000</v>
      </c>
      <c r="G28" s="3"/>
      <c r="H28" s="3"/>
      <c r="I28" s="3"/>
    </row>
    <row r="29" spans="1:9">
      <c r="A29" t="s">
        <v>25</v>
      </c>
      <c r="B29" s="3">
        <f>(B25-B27)/12</f>
        <v>3383.3333333333335</v>
      </c>
      <c r="C29" s="3">
        <f t="shared" ref="C29:E29" si="10">(C25-C27)/12</f>
        <v>3283.1666666666665</v>
      </c>
      <c r="D29" s="3">
        <f t="shared" si="10"/>
        <v>3342.5</v>
      </c>
      <c r="E29" s="3">
        <f t="shared" si="10"/>
        <v>10009</v>
      </c>
      <c r="F29" s="3"/>
      <c r="G29" s="3"/>
      <c r="H29" s="3"/>
      <c r="I29" s="3"/>
    </row>
    <row r="30" spans="1:9">
      <c r="A30" t="s">
        <v>22</v>
      </c>
      <c r="B30" s="3">
        <f>(B25-B28)/12</f>
        <v>3383.3333333333335</v>
      </c>
      <c r="C30" s="3">
        <f t="shared" ref="C30:E30" si="11">(C25-C28)/12</f>
        <v>3033.1666666666665</v>
      </c>
      <c r="D30" s="3">
        <f t="shared" si="11"/>
        <v>3092.5</v>
      </c>
      <c r="E30" s="3">
        <f t="shared" si="11"/>
        <v>9509</v>
      </c>
      <c r="F30" s="3"/>
      <c r="G30" s="3"/>
      <c r="H30" s="3"/>
      <c r="I30" s="3"/>
    </row>
    <row r="31" spans="1:9">
      <c r="A31" t="s">
        <v>29</v>
      </c>
      <c r="B31" s="3">
        <f>B29*12</f>
        <v>40600</v>
      </c>
      <c r="C31" s="3">
        <f t="shared" ref="C31:E31" si="12">C29*12</f>
        <v>39398</v>
      </c>
      <c r="D31" s="3">
        <f t="shared" si="12"/>
        <v>40110</v>
      </c>
      <c r="E31" s="3">
        <f t="shared" si="12"/>
        <v>120108</v>
      </c>
      <c r="F31" s="3"/>
      <c r="G31" s="3"/>
      <c r="H31" s="3"/>
      <c r="I31" s="3"/>
    </row>
    <row r="32" spans="1:9">
      <c r="A32" t="s">
        <v>30</v>
      </c>
      <c r="B32" s="3">
        <f>B30*12</f>
        <v>40600</v>
      </c>
      <c r="C32" s="3">
        <f t="shared" ref="C32:E32" si="13">C30*12</f>
        <v>36398</v>
      </c>
      <c r="D32" s="3">
        <f t="shared" si="13"/>
        <v>37110</v>
      </c>
      <c r="E32" s="3">
        <f t="shared" si="13"/>
        <v>114108</v>
      </c>
      <c r="F32" s="3"/>
      <c r="G32" s="3"/>
      <c r="H32" s="3"/>
      <c r="I32" s="3"/>
    </row>
    <row r="33" spans="1:9">
      <c r="B33" s="3"/>
      <c r="C33" s="3"/>
      <c r="D33" s="3"/>
      <c r="E33" s="3"/>
      <c r="F33" s="3"/>
      <c r="G33" s="3"/>
      <c r="H33" s="3"/>
      <c r="I33" s="3"/>
    </row>
    <row r="34" spans="1:9" s="2" customFormat="1">
      <c r="A34" s="2" t="s">
        <v>41</v>
      </c>
      <c r="B34" s="4"/>
      <c r="C34" s="4"/>
      <c r="D34" s="4"/>
      <c r="E34" s="4"/>
      <c r="F34" s="4"/>
      <c r="G34" s="4"/>
      <c r="H34" s="4"/>
      <c r="I34" s="4"/>
    </row>
    <row r="35" spans="1:9">
      <c r="A35" t="s">
        <v>31</v>
      </c>
      <c r="B35" s="3"/>
      <c r="C35" s="3">
        <v>0</v>
      </c>
      <c r="D35" s="3">
        <v>0</v>
      </c>
      <c r="E35" s="3">
        <f t="shared" ref="E35:E37" si="14">SUM(C35:D35)</f>
        <v>0</v>
      </c>
      <c r="F35" s="3"/>
      <c r="G35" s="3"/>
      <c r="H35" s="3"/>
      <c r="I35" s="3"/>
    </row>
    <row r="36" spans="1:9">
      <c r="A36" t="s">
        <v>32</v>
      </c>
      <c r="B36" s="3"/>
      <c r="C36" s="3">
        <v>0</v>
      </c>
      <c r="D36" s="3">
        <v>0</v>
      </c>
      <c r="E36" s="3">
        <f t="shared" si="14"/>
        <v>0</v>
      </c>
      <c r="F36" s="3"/>
      <c r="G36" s="3"/>
      <c r="H36" s="3"/>
      <c r="I36" s="3"/>
    </row>
    <row r="37" spans="1:9">
      <c r="A37" t="s">
        <v>33</v>
      </c>
      <c r="B37" s="3"/>
      <c r="C37" s="3">
        <v>23000</v>
      </c>
      <c r="D37" s="3">
        <v>0</v>
      </c>
      <c r="E37" s="3">
        <f t="shared" si="14"/>
        <v>23000</v>
      </c>
      <c r="F37" s="3"/>
      <c r="G37" s="3"/>
      <c r="H37" s="3"/>
      <c r="I37" s="3"/>
    </row>
    <row r="38" spans="1:9">
      <c r="A38" t="s">
        <v>39</v>
      </c>
      <c r="B38" s="3"/>
      <c r="C38" s="3">
        <f>SUM(C35:C37)</f>
        <v>23000</v>
      </c>
      <c r="D38" s="3">
        <f>SUM(D35:D37)</f>
        <v>0</v>
      </c>
      <c r="E38" s="3">
        <f>SUM(C38:D38)</f>
        <v>23000</v>
      </c>
      <c r="F38" s="3"/>
      <c r="G38" s="3"/>
      <c r="H38" s="3" t="s">
        <v>42</v>
      </c>
      <c r="I38" s="3"/>
    </row>
    <row r="39" spans="1:9">
      <c r="B39" s="3"/>
      <c r="C39" s="3" t="s">
        <v>36</v>
      </c>
      <c r="D39" s="3" t="s">
        <v>37</v>
      </c>
      <c r="E39" s="3" t="s">
        <v>38</v>
      </c>
      <c r="F39" s="3"/>
      <c r="G39" s="3"/>
      <c r="H39" s="3"/>
      <c r="I39" s="3"/>
    </row>
    <row r="40" spans="1:9">
      <c r="A40" t="s">
        <v>34</v>
      </c>
      <c r="B40" s="3">
        <f>B31</f>
        <v>40600</v>
      </c>
      <c r="C40" s="3">
        <f>C31-C38</f>
        <v>16398</v>
      </c>
      <c r="D40" s="3">
        <f t="shared" ref="D40" si="15">D31-D38</f>
        <v>40110</v>
      </c>
      <c r="E40" s="3">
        <f>SUM(B40:D40)</f>
        <v>97108</v>
      </c>
      <c r="F40" s="3" t="s">
        <v>40</v>
      </c>
      <c r="G40" s="3">
        <f>E40/12</f>
        <v>8092.333333333333</v>
      </c>
      <c r="H40" s="3">
        <v>2500</v>
      </c>
      <c r="I40" s="3">
        <f>G40-H40</f>
        <v>5592.333333333333</v>
      </c>
    </row>
    <row r="41" spans="1:9">
      <c r="A41" t="s">
        <v>35</v>
      </c>
      <c r="B41" s="3">
        <f>B32</f>
        <v>40600</v>
      </c>
      <c r="C41" s="3">
        <f>C32-C38</f>
        <v>13398</v>
      </c>
      <c r="D41" s="3">
        <f>D32-D38</f>
        <v>37110</v>
      </c>
      <c r="E41" s="3">
        <f>SUM(B41:D41)</f>
        <v>91108</v>
      </c>
      <c r="F41" s="3" t="s">
        <v>40</v>
      </c>
      <c r="G41" s="3">
        <f>E41/12</f>
        <v>7592.333333333333</v>
      </c>
      <c r="H41" s="3">
        <v>2500</v>
      </c>
      <c r="I41" s="3">
        <f>G41-H41</f>
        <v>5092.333333333333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evelyne</cp:lastModifiedBy>
  <dcterms:created xsi:type="dcterms:W3CDTF">2014-12-13T07:47:31Z</dcterms:created>
  <dcterms:modified xsi:type="dcterms:W3CDTF">2014-12-16T01:14:01Z</dcterms:modified>
</cp:coreProperties>
</file>