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17520" windowHeight="12075"/>
  </bookViews>
  <sheets>
    <sheet name="Feuil1" sheetId="1" r:id="rId1"/>
    <sheet name="Feuil2" sheetId="2" r:id="rId2"/>
    <sheet name="Feuil3" sheetId="3" r:id="rId3"/>
  </sheets>
  <calcPr calcId="144525"/>
</workbook>
</file>

<file path=xl/calcChain.xml><?xml version="1.0" encoding="utf-8"?>
<calcChain xmlns="http://schemas.openxmlformats.org/spreadsheetml/2006/main">
  <c r="L18" i="1" l="1"/>
  <c r="G8" i="1" l="1"/>
  <c r="K12" i="1" l="1"/>
  <c r="L12" i="1" s="1"/>
  <c r="K11" i="1"/>
  <c r="L11" i="1" s="1"/>
  <c r="I21" i="1"/>
  <c r="H17" i="1"/>
  <c r="L17" i="1" s="1"/>
  <c r="K16" i="1"/>
  <c r="L16" i="1" s="1"/>
  <c r="H15" i="1"/>
  <c r="E21" i="1"/>
  <c r="E8" i="1"/>
  <c r="G21" i="1"/>
  <c r="G23" i="1" s="1"/>
  <c r="I8" i="1"/>
  <c r="K8" i="1"/>
  <c r="H8" i="1"/>
  <c r="E23" i="1" l="1"/>
  <c r="I23" i="1"/>
  <c r="L8" i="1"/>
  <c r="K21" i="1"/>
  <c r="H21" i="1"/>
  <c r="L15" i="1"/>
  <c r="H23" i="1" l="1"/>
  <c r="L23" i="1" s="1"/>
  <c r="L21" i="1"/>
  <c r="K23" i="1"/>
</calcChain>
</file>

<file path=xl/sharedStrings.xml><?xml version="1.0" encoding="utf-8"?>
<sst xmlns="http://schemas.openxmlformats.org/spreadsheetml/2006/main" count="128" uniqueCount="77">
  <si>
    <t>SECURED OPPORTUNITIES</t>
  </si>
  <si>
    <t>ADVANCED DISCUSSIONS</t>
  </si>
  <si>
    <t>Name/location</t>
  </si>
  <si>
    <t>Built area</t>
  </si>
  <si>
    <t>IBM</t>
  </si>
  <si>
    <t>Tenants</t>
  </si>
  <si>
    <t>Total investment</t>
  </si>
  <si>
    <t>GNT</t>
  </si>
  <si>
    <t>Cross-dock</t>
  </si>
  <si>
    <t>Office</t>
  </si>
  <si>
    <t>Nancy</t>
  </si>
  <si>
    <t>Specific</t>
  </si>
  <si>
    <t>Use</t>
  </si>
  <si>
    <t>100% ownership</t>
  </si>
  <si>
    <t>Portfolio allocation</t>
  </si>
  <si>
    <t>Fully let SME park</t>
  </si>
  <si>
    <t>Light indust.</t>
  </si>
  <si>
    <t>Exclusive negotiation</t>
  </si>
  <si>
    <t>Fatton</t>
  </si>
  <si>
    <t>EasyGym</t>
  </si>
  <si>
    <t>Forecast of 40 tenants</t>
  </si>
  <si>
    <t>Form of the deal</t>
  </si>
  <si>
    <t>Share deal</t>
  </si>
  <si>
    <t>Asset deal</t>
  </si>
  <si>
    <t>Lease first term</t>
  </si>
  <si>
    <t>9 yrs</t>
  </si>
  <si>
    <t>Ducros Express</t>
  </si>
  <si>
    <t>Sale &amp; lease-back</t>
  </si>
  <si>
    <t>Retail</t>
  </si>
  <si>
    <t>Valence</t>
  </si>
  <si>
    <t>SME park (dev.)</t>
  </si>
  <si>
    <t>Pantin (Paris)</t>
  </si>
  <si>
    <t>Corbas (Lyon)</t>
  </si>
  <si>
    <t>Saint-Priest (Lyon)</t>
  </si>
  <si>
    <t>St-Exupéry airport (Lyon)</t>
  </si>
  <si>
    <t>SME hub (conversion)</t>
  </si>
  <si>
    <t>Nbr of deals :</t>
  </si>
  <si>
    <t>Grand total</t>
  </si>
  <si>
    <t>as of 20 December 2010</t>
  </si>
  <si>
    <t>Buy from an institutional</t>
  </si>
  <si>
    <t>Buy from an investor</t>
  </si>
  <si>
    <t>Fully let office bldg</t>
  </si>
  <si>
    <t>Rives de Paris (Paris)</t>
  </si>
  <si>
    <t>Roanne (Lyon region)</t>
  </si>
  <si>
    <t>Specific + office</t>
  </si>
  <si>
    <t>Forecast of 10 tenants</t>
  </si>
  <si>
    <t>Study</t>
  </si>
  <si>
    <t>Multi-sites</t>
  </si>
  <si>
    <t>Asset deals</t>
  </si>
  <si>
    <t>Discussions of multi sale &amp; lease-back</t>
  </si>
  <si>
    <t>Multi-ten.</t>
  </si>
  <si>
    <t>France</t>
  </si>
  <si>
    <t>12 yrs</t>
  </si>
  <si>
    <t>Le Ravel, Levallois (Paris)</t>
  </si>
  <si>
    <t>Nbr of secured deals</t>
  </si>
  <si>
    <t>Nbr of advanced discussions</t>
  </si>
  <si>
    <t>Multi cross-dock</t>
  </si>
  <si>
    <t>Net income yield yr1</t>
  </si>
  <si>
    <t>Status</t>
  </si>
  <si>
    <t>One-sided promise to sell for 100%</t>
  </si>
  <si>
    <t>Cross-dock (dev.)</t>
  </si>
  <si>
    <t>Approx 55 existing tenants</t>
  </si>
  <si>
    <t>Immediate revenues</t>
  </si>
  <si>
    <t>Forecast revenues (dev.)</t>
  </si>
  <si>
    <t>Net investment</t>
  </si>
  <si>
    <t>Vannes (Brittany)</t>
  </si>
  <si>
    <t>UK</t>
  </si>
  <si>
    <t>Retail (dev/leaseback)</t>
  </si>
  <si>
    <t>Under nego. with DHL &amp; Ducros</t>
  </si>
  <si>
    <t>3 party nego: vendor, council, Capstone</t>
  </si>
  <si>
    <t>Negotiation of exclusive partnership</t>
  </si>
  <si>
    <t>6 tenants (1 governt. body)</t>
  </si>
  <si>
    <t>Forecast revenus (dev.)</t>
  </si>
  <si>
    <t>CAPSTONE - DEAL FLOW</t>
  </si>
  <si>
    <t>Noyal sur Vilaine (rennes)</t>
  </si>
  <si>
    <t>asset deal</t>
  </si>
  <si>
    <t>Office Depot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</si>
</sst>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&quot; m²&quot;"/>
    <numFmt numFmtId="165" formatCode="0.0&quot; M€&quot;"/>
    <numFmt numFmtId="166" formatCode="0.00&quot; M€&quot;"/>
  </numFmts>
  <fonts count="7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3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gray125">
        <fgColor rgb="FF00000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4" fillId="0" borderId="1" xfId="0" applyNumberFormat="1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4" fillId="3" borderId="1" xfId="0" applyNumberFormat="1" applyFont="1" applyFill="1" applyBorder="1" applyAlignment="1">
      <alignment horizontal="center"/>
    </xf>
    <xf numFmtId="165" fontId="0" fillId="3" borderId="1" xfId="0" applyNumberFormat="1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0" fontId="0" fillId="0" borderId="1" xfId="1" applyNumberFormat="1" applyFont="1" applyBorder="1" applyAlignment="1">
      <alignment horizontal="center"/>
    </xf>
    <xf numFmtId="164" fontId="0" fillId="2" borderId="1" xfId="0" applyNumberFormat="1" applyFill="1" applyBorder="1"/>
    <xf numFmtId="165" fontId="4" fillId="2" borderId="1" xfId="0" applyNumberFormat="1" applyFon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0" fontId="0" fillId="2" borderId="1" xfId="1" applyNumberFormat="1" applyFon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0" borderId="0" xfId="0" applyFill="1"/>
    <xf numFmtId="0" fontId="0" fillId="0" borderId="0" xfId="0" applyAlignment="1">
      <alignment horizontal="right"/>
    </xf>
    <xf numFmtId="0" fontId="5" fillId="0" borderId="0" xfId="0" applyFont="1" applyAlignment="1">
      <alignment horizontal="right"/>
    </xf>
    <xf numFmtId="166" fontId="4" fillId="0" borderId="1" xfId="0" applyNumberFormat="1" applyFont="1" applyBorder="1" applyAlignment="1">
      <alignment horizontal="center"/>
    </xf>
    <xf numFmtId="10" fontId="0" fillId="0" borderId="0" xfId="0" applyNumberFormat="1"/>
    <xf numFmtId="10" fontId="0" fillId="0" borderId="0" xfId="1" applyNumberFormat="1" applyFont="1" applyBorder="1" applyAlignment="1">
      <alignment horizontal="center"/>
    </xf>
    <xf numFmtId="0" fontId="3" fillId="0" borderId="0" xfId="0" applyFont="1"/>
    <xf numFmtId="0" fontId="6" fillId="0" borderId="0" xfId="0" applyFont="1"/>
    <xf numFmtId="0" fontId="0" fillId="0" borderId="0" xfId="0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0000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20</xdr:row>
      <xdr:rowOff>71436</xdr:rowOff>
    </xdr:from>
    <xdr:to>
      <xdr:col>2</xdr:col>
      <xdr:colOff>1359693</xdr:colOff>
      <xdr:row>36</xdr:row>
      <xdr:rowOff>52387</xdr:rowOff>
    </xdr:to>
    <xdr:pic>
      <xdr:nvPicPr>
        <xdr:cNvPr id="2" name="Image 1"/>
        <xdr:cNvPicPr>
          <a:picLocks noChangeAspect="1"/>
        </xdr:cNvPicPr>
      </xdr:nvPicPr>
      <xdr:blipFill rotWithShape="1">
        <a:blip xmlns:r="http://schemas.openxmlformats.org/officeDocument/2006/relationships" r:embed="rId1" cstate="print"/>
        <a:srcRect l="24661" t="10332" r="5185" b="9534"/>
        <a:stretch/>
      </xdr:blipFill>
      <xdr:spPr>
        <a:xfrm>
          <a:off x="314325" y="4369592"/>
          <a:ext cx="4355306" cy="3028951"/>
        </a:xfrm>
        <a:prstGeom prst="rect">
          <a:avLst/>
        </a:prstGeom>
      </xdr:spPr>
    </xdr:pic>
    <xdr:clientData/>
  </xdr:twoCellAnchor>
  <xdr:twoCellAnchor>
    <xdr:from>
      <xdr:col>0</xdr:col>
      <xdr:colOff>526257</xdr:colOff>
      <xdr:row>32</xdr:row>
      <xdr:rowOff>57150</xdr:rowOff>
    </xdr:from>
    <xdr:to>
      <xdr:col>0</xdr:col>
      <xdr:colOff>1031081</xdr:colOff>
      <xdr:row>33</xdr:row>
      <xdr:rowOff>114300</xdr:rowOff>
    </xdr:to>
    <xdr:sp macro="" textlink="">
      <xdr:nvSpPr>
        <xdr:cNvPr id="5" name="ZoneTexte 4"/>
        <xdr:cNvSpPr txBox="1"/>
      </xdr:nvSpPr>
      <xdr:spPr>
        <a:xfrm>
          <a:off x="526257" y="6641306"/>
          <a:ext cx="504824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rgbClr val="FF0000"/>
              </a:solidFill>
            </a:rPr>
            <a:t>2 </a:t>
          </a:r>
          <a:r>
            <a:rPr lang="fr-FR" sz="1100">
              <a:solidFill>
                <a:schemeClr val="tx2">
                  <a:lumMod val="75000"/>
                </a:schemeClr>
              </a:solidFill>
            </a:rPr>
            <a:t>- 5</a:t>
          </a:r>
        </a:p>
      </xdr:txBody>
    </xdr:sp>
    <xdr:clientData/>
  </xdr:twoCellAnchor>
  <xdr:twoCellAnchor>
    <xdr:from>
      <xdr:col>1</xdr:col>
      <xdr:colOff>857250</xdr:colOff>
      <xdr:row>32</xdr:row>
      <xdr:rowOff>104774</xdr:rowOff>
    </xdr:from>
    <xdr:to>
      <xdr:col>1</xdr:col>
      <xdr:colOff>1345406</xdr:colOff>
      <xdr:row>33</xdr:row>
      <xdr:rowOff>178593</xdr:rowOff>
    </xdr:to>
    <xdr:sp macro="" textlink="">
      <xdr:nvSpPr>
        <xdr:cNvPr id="7" name="ZoneTexte 6"/>
        <xdr:cNvSpPr txBox="1"/>
      </xdr:nvSpPr>
      <xdr:spPr>
        <a:xfrm>
          <a:off x="2655094" y="6688930"/>
          <a:ext cx="488156" cy="2643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rgbClr val="FF0000"/>
              </a:solidFill>
            </a:rPr>
            <a:t>1 </a:t>
          </a:r>
          <a:r>
            <a:rPr lang="fr-FR" sz="1100">
              <a:solidFill>
                <a:schemeClr val="tx2">
                  <a:lumMod val="75000"/>
                </a:schemeClr>
              </a:solidFill>
            </a:rPr>
            <a:t>- 1</a:t>
          </a:r>
        </a:p>
      </xdr:txBody>
    </xdr:sp>
    <xdr:clientData/>
  </xdr:twoCellAnchor>
  <xdr:twoCellAnchor>
    <xdr:from>
      <xdr:col>1</xdr:col>
      <xdr:colOff>1038225</xdr:colOff>
      <xdr:row>25</xdr:row>
      <xdr:rowOff>85725</xdr:rowOff>
    </xdr:from>
    <xdr:to>
      <xdr:col>1</xdr:col>
      <xdr:colOff>1285875</xdr:colOff>
      <xdr:row>26</xdr:row>
      <xdr:rowOff>142875</xdr:rowOff>
    </xdr:to>
    <xdr:sp macro="" textlink="">
      <xdr:nvSpPr>
        <xdr:cNvPr id="8" name="ZoneTexte 7"/>
        <xdr:cNvSpPr txBox="1"/>
      </xdr:nvSpPr>
      <xdr:spPr>
        <a:xfrm>
          <a:off x="2552700" y="5524500"/>
          <a:ext cx="2476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tx2">
                  <a:lumMod val="75000"/>
                </a:schemeClr>
              </a:solidFill>
            </a:rPr>
            <a:t>2</a:t>
          </a:r>
        </a:p>
      </xdr:txBody>
    </xdr:sp>
    <xdr:clientData/>
  </xdr:twoCellAnchor>
  <xdr:twoCellAnchor>
    <xdr:from>
      <xdr:col>1</xdr:col>
      <xdr:colOff>228600</xdr:colOff>
      <xdr:row>22</xdr:row>
      <xdr:rowOff>76200</xdr:rowOff>
    </xdr:from>
    <xdr:to>
      <xdr:col>1</xdr:col>
      <xdr:colOff>476250</xdr:colOff>
      <xdr:row>23</xdr:row>
      <xdr:rowOff>133350</xdr:rowOff>
    </xdr:to>
    <xdr:sp macro="" textlink="">
      <xdr:nvSpPr>
        <xdr:cNvPr id="10" name="ZoneTexte 9"/>
        <xdr:cNvSpPr txBox="1"/>
      </xdr:nvSpPr>
      <xdr:spPr>
        <a:xfrm>
          <a:off x="1743075" y="4943475"/>
          <a:ext cx="2476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tx2">
                  <a:lumMod val="75000"/>
                </a:schemeClr>
              </a:solidFill>
            </a:rPr>
            <a:t>1</a:t>
          </a:r>
        </a:p>
      </xdr:txBody>
    </xdr:sp>
    <xdr:clientData/>
  </xdr:twoCellAnchor>
  <xdr:twoCellAnchor>
    <xdr:from>
      <xdr:col>0</xdr:col>
      <xdr:colOff>640557</xdr:colOff>
      <xdr:row>25</xdr:row>
      <xdr:rowOff>161925</xdr:rowOff>
    </xdr:from>
    <xdr:to>
      <xdr:col>0</xdr:col>
      <xdr:colOff>888207</xdr:colOff>
      <xdr:row>27</xdr:row>
      <xdr:rowOff>28575</xdr:rowOff>
    </xdr:to>
    <xdr:sp macro="" textlink="">
      <xdr:nvSpPr>
        <xdr:cNvPr id="11" name="ZoneTexte 10"/>
        <xdr:cNvSpPr txBox="1"/>
      </xdr:nvSpPr>
      <xdr:spPr>
        <a:xfrm>
          <a:off x="640557" y="5412581"/>
          <a:ext cx="247650" cy="247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1100">
              <a:solidFill>
                <a:schemeClr val="tx2">
                  <a:lumMod val="75000"/>
                </a:schemeClr>
              </a:solidFill>
            </a:rPr>
            <a:t>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6"/>
  <sheetViews>
    <sheetView showGridLines="0" tabSelected="1" zoomScale="80" zoomScaleNormal="80" workbookViewId="0">
      <selection activeCell="E27" sqref="E27"/>
    </sheetView>
  </sheetViews>
  <sheetFormatPr baseColWidth="10" defaultColWidth="11.42578125" defaultRowHeight="15" x14ac:dyDescent="0.25"/>
  <cols>
    <col min="1" max="1" width="27" customWidth="1"/>
    <col min="2" max="2" width="22.7109375" customWidth="1"/>
    <col min="3" max="3" width="38.7109375" customWidth="1"/>
    <col min="4" max="4" width="12.140625" customWidth="1"/>
    <col min="5" max="5" width="14.5703125" customWidth="1"/>
    <col min="6" max="6" width="30.5703125" customWidth="1"/>
    <col min="7" max="8" width="12" customWidth="1"/>
    <col min="9" max="9" width="10.28515625" customWidth="1"/>
    <col min="10" max="10" width="11.28515625" customWidth="1"/>
    <col min="11" max="11" width="12" customWidth="1"/>
    <col min="12" max="12" width="9.5703125" customWidth="1"/>
  </cols>
  <sheetData>
    <row r="1" spans="1:19" x14ac:dyDescent="0.25">
      <c r="A1" s="34" t="s">
        <v>73</v>
      </c>
    </row>
    <row r="2" spans="1:19" ht="8.25" customHeight="1" x14ac:dyDescent="0.25"/>
    <row r="3" spans="1:19" x14ac:dyDescent="0.25">
      <c r="A3" s="1" t="s">
        <v>0</v>
      </c>
      <c r="B3" s="1"/>
      <c r="C3" s="1"/>
      <c r="D3" s="1"/>
      <c r="L3" s="26" t="s">
        <v>38</v>
      </c>
    </row>
    <row r="4" spans="1:19" s="4" customFormat="1" ht="45" x14ac:dyDescent="0.25">
      <c r="A4" s="7" t="s">
        <v>2</v>
      </c>
      <c r="B4" s="7" t="s">
        <v>12</v>
      </c>
      <c r="C4" s="7" t="s">
        <v>58</v>
      </c>
      <c r="D4" s="7" t="s">
        <v>21</v>
      </c>
      <c r="E4" s="7" t="s">
        <v>14</v>
      </c>
      <c r="F4" s="7" t="s">
        <v>5</v>
      </c>
      <c r="G4" s="7" t="s">
        <v>3</v>
      </c>
      <c r="H4" s="7" t="s">
        <v>62</v>
      </c>
      <c r="I4" s="7" t="s">
        <v>63</v>
      </c>
      <c r="J4" s="7" t="s">
        <v>24</v>
      </c>
      <c r="K4" s="7" t="s">
        <v>64</v>
      </c>
      <c r="L4" s="7" t="s">
        <v>57</v>
      </c>
      <c r="M4" s="3"/>
      <c r="N4" s="3"/>
      <c r="O4" s="3"/>
      <c r="P4" s="3"/>
      <c r="Q4" s="3"/>
      <c r="R4" s="3"/>
      <c r="S4" s="3"/>
    </row>
    <row r="5" spans="1:19" x14ac:dyDescent="0.25">
      <c r="A5" s="8" t="s">
        <v>42</v>
      </c>
      <c r="B5" s="8" t="s">
        <v>15</v>
      </c>
      <c r="C5" s="10" t="s">
        <v>17</v>
      </c>
      <c r="D5" s="9" t="s">
        <v>22</v>
      </c>
      <c r="E5" s="9" t="s">
        <v>16</v>
      </c>
      <c r="F5" s="9" t="s">
        <v>61</v>
      </c>
      <c r="G5" s="12">
        <v>43000</v>
      </c>
      <c r="H5" s="13">
        <v>4.5</v>
      </c>
      <c r="I5" s="16"/>
      <c r="J5" s="9" t="s">
        <v>50</v>
      </c>
      <c r="K5" s="14">
        <v>42.3</v>
      </c>
      <c r="L5" s="18">
        <v>0.1065</v>
      </c>
      <c r="M5" s="2"/>
      <c r="N5" s="2"/>
      <c r="O5" s="2"/>
      <c r="P5" s="2"/>
      <c r="Q5" s="2"/>
      <c r="R5" s="2"/>
      <c r="S5" s="2"/>
    </row>
    <row r="6" spans="1:19" x14ac:dyDescent="0.25">
      <c r="A6" s="8" t="s">
        <v>32</v>
      </c>
      <c r="B6" s="8" t="s">
        <v>60</v>
      </c>
      <c r="C6" s="10" t="s">
        <v>13</v>
      </c>
      <c r="D6" s="9" t="s">
        <v>23</v>
      </c>
      <c r="E6" s="9" t="s">
        <v>8</v>
      </c>
      <c r="F6" s="9" t="s">
        <v>68</v>
      </c>
      <c r="G6" s="12">
        <v>10641</v>
      </c>
      <c r="H6" s="15"/>
      <c r="I6" s="14">
        <v>1.1000000000000001</v>
      </c>
      <c r="J6" s="9" t="s">
        <v>25</v>
      </c>
      <c r="K6" s="14">
        <v>12.5</v>
      </c>
      <c r="L6" s="18">
        <v>8.8200000000000001E-2</v>
      </c>
      <c r="M6" s="2"/>
      <c r="N6" s="2"/>
      <c r="O6" s="2"/>
      <c r="P6" s="2"/>
      <c r="Q6" s="2"/>
      <c r="R6" s="2"/>
      <c r="S6" s="2"/>
    </row>
    <row r="7" spans="1:19" x14ac:dyDescent="0.25">
      <c r="A7" s="8" t="s">
        <v>33</v>
      </c>
      <c r="B7" s="8" t="s">
        <v>30</v>
      </c>
      <c r="C7" s="10" t="s">
        <v>59</v>
      </c>
      <c r="D7" s="9" t="s">
        <v>23</v>
      </c>
      <c r="E7" s="9" t="s">
        <v>16</v>
      </c>
      <c r="F7" s="9" t="s">
        <v>20</v>
      </c>
      <c r="G7" s="12">
        <v>24230</v>
      </c>
      <c r="H7" s="15"/>
      <c r="I7" s="14">
        <v>2.1</v>
      </c>
      <c r="J7" s="9" t="s">
        <v>50</v>
      </c>
      <c r="K7" s="14">
        <v>20.399999999999999</v>
      </c>
      <c r="L7" s="18">
        <v>0.1021</v>
      </c>
      <c r="M7" s="2"/>
      <c r="N7" s="2"/>
      <c r="O7" s="2"/>
      <c r="P7" s="2"/>
      <c r="Q7" s="2"/>
      <c r="R7" s="2"/>
      <c r="S7" s="2"/>
    </row>
    <row r="8" spans="1:19" x14ac:dyDescent="0.25">
      <c r="D8" s="32" t="s">
        <v>36</v>
      </c>
      <c r="E8" s="33">
        <f>COUNTA(E5:E7)</f>
        <v>3</v>
      </c>
      <c r="F8" s="2"/>
      <c r="G8" s="23">
        <f>SUM(G5:G7)</f>
        <v>77871</v>
      </c>
      <c r="H8" s="20">
        <f>SUM(H5:H7)</f>
        <v>4.5</v>
      </c>
      <c r="I8" s="21">
        <f>SUM(I6:I7)</f>
        <v>3.2</v>
      </c>
      <c r="K8" s="21">
        <f>SUM(K5:K7)</f>
        <v>75.199999999999989</v>
      </c>
      <c r="L8" s="22">
        <f>(H8+I8)/K8</f>
        <v>0.10239361702127661</v>
      </c>
      <c r="M8" s="29"/>
    </row>
    <row r="9" spans="1:19" x14ac:dyDescent="0.25">
      <c r="A9" s="1" t="s">
        <v>1</v>
      </c>
      <c r="D9" s="2"/>
      <c r="E9" s="2"/>
      <c r="F9" s="2"/>
    </row>
    <row r="10" spans="1:19" s="6" customFormat="1" ht="45" x14ac:dyDescent="0.25">
      <c r="A10" s="7" t="s">
        <v>2</v>
      </c>
      <c r="B10" s="7" t="s">
        <v>12</v>
      </c>
      <c r="C10" s="7" t="s">
        <v>58</v>
      </c>
      <c r="D10" s="7" t="s">
        <v>21</v>
      </c>
      <c r="E10" s="7" t="s">
        <v>14</v>
      </c>
      <c r="F10" s="7" t="s">
        <v>5</v>
      </c>
      <c r="G10" s="7" t="s">
        <v>3</v>
      </c>
      <c r="H10" s="7" t="s">
        <v>62</v>
      </c>
      <c r="I10" s="7" t="s">
        <v>72</v>
      </c>
      <c r="J10" s="7" t="s">
        <v>24</v>
      </c>
      <c r="K10" s="7" t="s">
        <v>6</v>
      </c>
      <c r="L10" s="7" t="s">
        <v>57</v>
      </c>
      <c r="M10" s="5"/>
      <c r="N10" s="5"/>
    </row>
    <row r="11" spans="1:19" x14ac:dyDescent="0.25">
      <c r="A11" s="8" t="s">
        <v>53</v>
      </c>
      <c r="B11" s="8" t="s">
        <v>41</v>
      </c>
      <c r="C11" s="8" t="s">
        <v>39</v>
      </c>
      <c r="D11" s="9" t="s">
        <v>23</v>
      </c>
      <c r="E11" s="9" t="s">
        <v>9</v>
      </c>
      <c r="F11" s="9" t="s">
        <v>4</v>
      </c>
      <c r="G11" s="12">
        <v>6366</v>
      </c>
      <c r="H11" s="13">
        <v>2.3959999999999999</v>
      </c>
      <c r="I11" s="16"/>
      <c r="J11" s="9" t="s">
        <v>52</v>
      </c>
      <c r="K11" s="14">
        <f>H11/0.088</f>
        <v>27.227272727272727</v>
      </c>
      <c r="L11" s="18">
        <f>H11/K11</f>
        <v>8.7999999999999995E-2</v>
      </c>
      <c r="M11" s="2"/>
      <c r="N11" s="2"/>
    </row>
    <row r="12" spans="1:19" x14ac:dyDescent="0.25">
      <c r="A12" s="8" t="s">
        <v>31</v>
      </c>
      <c r="B12" s="8" t="s">
        <v>41</v>
      </c>
      <c r="C12" s="8" t="s">
        <v>40</v>
      </c>
      <c r="D12" s="9" t="s">
        <v>23</v>
      </c>
      <c r="E12" s="9" t="s">
        <v>9</v>
      </c>
      <c r="F12" s="9" t="s">
        <v>71</v>
      </c>
      <c r="G12" s="12">
        <v>2834</v>
      </c>
      <c r="H12" s="13">
        <v>0.498</v>
      </c>
      <c r="I12" s="16"/>
      <c r="J12" s="9" t="s">
        <v>50</v>
      </c>
      <c r="K12" s="14">
        <f>H12/0.105</f>
        <v>4.7428571428571429</v>
      </c>
      <c r="L12" s="18">
        <f t="shared" ref="L12:L18" si="0">H12/K12</f>
        <v>0.105</v>
      </c>
      <c r="M12" s="2"/>
      <c r="N12" s="2"/>
    </row>
    <row r="13" spans="1:19" x14ac:dyDescent="0.25">
      <c r="A13" s="8" t="s">
        <v>10</v>
      </c>
      <c r="B13" s="8" t="s">
        <v>11</v>
      </c>
      <c r="C13" s="8" t="s">
        <v>27</v>
      </c>
      <c r="D13" s="9" t="s">
        <v>22</v>
      </c>
      <c r="E13" s="9" t="s">
        <v>11</v>
      </c>
      <c r="F13" s="9" t="s">
        <v>7</v>
      </c>
      <c r="G13" s="12">
        <v>2969</v>
      </c>
      <c r="H13" s="14" t="s">
        <v>46</v>
      </c>
      <c r="I13" s="16"/>
      <c r="J13" s="9" t="s">
        <v>25</v>
      </c>
      <c r="K13" s="16"/>
      <c r="L13" s="18">
        <v>0.1</v>
      </c>
      <c r="M13" s="2"/>
      <c r="N13" s="2"/>
    </row>
    <row r="14" spans="1:19" x14ac:dyDescent="0.25">
      <c r="A14" s="8" t="s">
        <v>65</v>
      </c>
      <c r="B14" s="8" t="s">
        <v>35</v>
      </c>
      <c r="C14" s="8" t="s">
        <v>69</v>
      </c>
      <c r="D14" s="9" t="s">
        <v>23</v>
      </c>
      <c r="E14" s="9" t="s">
        <v>16</v>
      </c>
      <c r="F14" s="9" t="s">
        <v>45</v>
      </c>
      <c r="G14" s="12">
        <v>20000</v>
      </c>
      <c r="H14" s="16"/>
      <c r="I14" s="14" t="s">
        <v>46</v>
      </c>
      <c r="J14" s="9" t="s">
        <v>50</v>
      </c>
      <c r="K14" s="16"/>
      <c r="L14" s="16"/>
      <c r="M14" s="2"/>
      <c r="N14" s="2"/>
    </row>
    <row r="15" spans="1:19" x14ac:dyDescent="0.25">
      <c r="A15" s="8" t="s">
        <v>34</v>
      </c>
      <c r="B15" s="8" t="s">
        <v>44</v>
      </c>
      <c r="C15" s="8" t="s">
        <v>27</v>
      </c>
      <c r="D15" s="9" t="s">
        <v>23</v>
      </c>
      <c r="E15" s="9" t="s">
        <v>16</v>
      </c>
      <c r="F15" s="9" t="s">
        <v>18</v>
      </c>
      <c r="G15" s="12">
        <v>1400</v>
      </c>
      <c r="H15" s="27">
        <f>K15*0.09</f>
        <v>0.20699999999999999</v>
      </c>
      <c r="I15" s="16"/>
      <c r="J15" s="9" t="s">
        <v>25</v>
      </c>
      <c r="K15" s="14">
        <v>2.2999999999999998</v>
      </c>
      <c r="L15" s="18">
        <f t="shared" si="0"/>
        <v>0.09</v>
      </c>
      <c r="M15" s="2"/>
      <c r="N15" s="2"/>
    </row>
    <row r="16" spans="1:19" x14ac:dyDescent="0.25">
      <c r="A16" s="8" t="s">
        <v>29</v>
      </c>
      <c r="B16" s="8" t="s">
        <v>8</v>
      </c>
      <c r="C16" s="8" t="s">
        <v>27</v>
      </c>
      <c r="D16" s="9" t="s">
        <v>23</v>
      </c>
      <c r="E16" s="9" t="s">
        <v>16</v>
      </c>
      <c r="F16" s="9" t="s">
        <v>18</v>
      </c>
      <c r="G16" s="12">
        <v>6000</v>
      </c>
      <c r="H16" s="27">
        <v>0.10100000000000001</v>
      </c>
      <c r="I16" s="16"/>
      <c r="J16" s="9" t="s">
        <v>25</v>
      </c>
      <c r="K16" s="14">
        <f>H16/0.105</f>
        <v>0.96190476190476204</v>
      </c>
      <c r="L16" s="18">
        <f t="shared" si="0"/>
        <v>0.105</v>
      </c>
      <c r="M16" s="2"/>
      <c r="N16" s="2"/>
    </row>
    <row r="17" spans="1:13" x14ac:dyDescent="0.25">
      <c r="A17" s="8" t="s">
        <v>43</v>
      </c>
      <c r="B17" s="8" t="s">
        <v>11</v>
      </c>
      <c r="C17" s="8" t="s">
        <v>27</v>
      </c>
      <c r="D17" s="9" t="s">
        <v>23</v>
      </c>
      <c r="E17" s="9" t="s">
        <v>16</v>
      </c>
      <c r="F17" s="9" t="s">
        <v>18</v>
      </c>
      <c r="G17" s="12">
        <v>5390</v>
      </c>
      <c r="H17" s="27">
        <f>K17*0.115</f>
        <v>0.13800000000000001</v>
      </c>
      <c r="I17" s="16"/>
      <c r="J17" s="9" t="s">
        <v>25</v>
      </c>
      <c r="K17" s="14">
        <v>1.2</v>
      </c>
      <c r="L17" s="18">
        <f t="shared" si="0"/>
        <v>0.11500000000000002</v>
      </c>
    </row>
    <row r="18" spans="1:13" x14ac:dyDescent="0.25">
      <c r="A18" s="8" t="s">
        <v>74</v>
      </c>
      <c r="B18" s="8" t="s">
        <v>11</v>
      </c>
      <c r="C18" s="8" t="s">
        <v>27</v>
      </c>
      <c r="D18" s="9" t="s">
        <v>75</v>
      </c>
      <c r="E18" s="9" t="s">
        <v>16</v>
      </c>
      <c r="F18" s="9" t="s">
        <v>76</v>
      </c>
      <c r="G18" s="12">
        <v>1350</v>
      </c>
      <c r="H18" s="27">
        <v>4.4999999999999998E-2</v>
      </c>
      <c r="I18" s="16"/>
      <c r="J18" s="9" t="s">
        <v>25</v>
      </c>
      <c r="K18" s="14">
        <v>0.5</v>
      </c>
      <c r="L18" s="18">
        <f t="shared" si="0"/>
        <v>0.09</v>
      </c>
    </row>
    <row r="19" spans="1:13" x14ac:dyDescent="0.25">
      <c r="A19" s="8" t="s">
        <v>66</v>
      </c>
      <c r="B19" s="8" t="s">
        <v>67</v>
      </c>
      <c r="C19" s="8" t="s">
        <v>70</v>
      </c>
      <c r="D19" s="9" t="s">
        <v>23</v>
      </c>
      <c r="E19" s="9" t="s">
        <v>28</v>
      </c>
      <c r="F19" s="9" t="s">
        <v>19</v>
      </c>
      <c r="G19" s="16"/>
      <c r="H19" s="16"/>
      <c r="I19" s="14" t="s">
        <v>46</v>
      </c>
      <c r="J19" s="9" t="s">
        <v>47</v>
      </c>
      <c r="K19" s="16"/>
      <c r="L19" s="16"/>
    </row>
    <row r="20" spans="1:13" x14ac:dyDescent="0.25">
      <c r="A20" s="8" t="s">
        <v>51</v>
      </c>
      <c r="B20" s="8" t="s">
        <v>56</v>
      </c>
      <c r="C20" s="8" t="s">
        <v>49</v>
      </c>
      <c r="D20" s="9" t="s">
        <v>48</v>
      </c>
      <c r="E20" s="9" t="s">
        <v>8</v>
      </c>
      <c r="F20" s="11" t="s">
        <v>26</v>
      </c>
      <c r="G20" s="16"/>
      <c r="H20" s="16"/>
      <c r="I20" s="16"/>
      <c r="J20" s="9" t="s">
        <v>47</v>
      </c>
      <c r="K20" s="16"/>
      <c r="L20" s="16"/>
    </row>
    <row r="21" spans="1:13" x14ac:dyDescent="0.25">
      <c r="D21" s="17" t="s">
        <v>36</v>
      </c>
      <c r="E21" s="33">
        <f>COUNTA(E11:E20)</f>
        <v>10</v>
      </c>
      <c r="G21" s="23">
        <f>SUM(G11:G20)</f>
        <v>46309</v>
      </c>
      <c r="H21" s="20">
        <f>SUM(H11:H20)</f>
        <v>3.3849999999999998</v>
      </c>
      <c r="I21" s="21">
        <f>SUM(I11:I20)</f>
        <v>0</v>
      </c>
      <c r="J21" s="2"/>
      <c r="K21" s="21">
        <f>SUM(K11:K20)</f>
        <v>36.932034632034636</v>
      </c>
      <c r="L21" s="22">
        <f>(H21+I21)/K21</f>
        <v>9.1654847444117532E-2</v>
      </c>
      <c r="M21" s="28"/>
    </row>
    <row r="23" spans="1:13" x14ac:dyDescent="0.25">
      <c r="D23" s="25" t="s">
        <v>36</v>
      </c>
      <c r="E23" s="9">
        <f>E8+E21</f>
        <v>13</v>
      </c>
      <c r="F23" s="17" t="s">
        <v>37</v>
      </c>
      <c r="G23" s="19">
        <f>G8+G21</f>
        <v>124180</v>
      </c>
      <c r="H23" s="20">
        <f>H8+H21</f>
        <v>7.8849999999999998</v>
      </c>
      <c r="I23" s="21">
        <f>I8+I21</f>
        <v>3.2</v>
      </c>
      <c r="K23" s="21">
        <f>K8+K21</f>
        <v>112.13203463203462</v>
      </c>
      <c r="L23" s="22">
        <f>(H23+I23)/K23</f>
        <v>9.8856674066209849E-2</v>
      </c>
    </row>
    <row r="24" spans="1:13" x14ac:dyDescent="0.25">
      <c r="A24" s="24"/>
    </row>
    <row r="35" spans="3:3" x14ac:dyDescent="0.25">
      <c r="C35" s="30" t="s">
        <v>54</v>
      </c>
    </row>
    <row r="36" spans="3:3" x14ac:dyDescent="0.25">
      <c r="C36" s="31" t="s">
        <v>55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stephane lipp</dc:creator>
  <cp:lastModifiedBy>stephane lipp</cp:lastModifiedBy>
  <dcterms:created xsi:type="dcterms:W3CDTF">2010-12-18T17:29:00Z</dcterms:created>
  <dcterms:modified xsi:type="dcterms:W3CDTF">2011-01-05T10:41:28Z</dcterms:modified>
</cp:coreProperties>
</file>