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Feuil1" sheetId="1" r:id="rId1"/>
    <sheet name="Feuil2" sheetId="2" r:id="rId2"/>
    <sheet name="Feuil3" sheetId="3" r:id="rId3"/>
  </sheets>
  <definedNames>
    <definedName name="esplambourde">Feuil1!$B$7</definedName>
    <definedName name="largextabr">Feuil1!$B$2</definedName>
    <definedName name="larglame">Feuil1!$B$6</definedName>
    <definedName name="largterrasse">Feuil1!$B$5</definedName>
    <definedName name="longextabr">Feuil1!$B$3</definedName>
    <definedName name="longterr">Feuil1!$B$4</definedName>
    <definedName name="prixchevr">Feuil1!$E$4</definedName>
    <definedName name="prixm2">Feuil1!$E$6</definedName>
    <definedName name="pxlambm">Feuil1!$E$5</definedName>
    <definedName name="surftot">Feuil1!$E$3</definedName>
    <definedName name="visclip">Feuil1!$E$2</definedName>
  </definedNames>
  <calcPr calcId="125725"/>
</workbook>
</file>

<file path=xl/calcChain.xml><?xml version="1.0" encoding="utf-8"?>
<calcChain xmlns="http://schemas.openxmlformats.org/spreadsheetml/2006/main">
  <c r="F13" i="1"/>
  <c r="I13" s="1"/>
  <c r="E5"/>
  <c r="H6"/>
  <c r="H5"/>
  <c r="G11"/>
  <c r="I11" s="1"/>
  <c r="E3"/>
  <c r="G10" s="1"/>
  <c r="I10" s="1"/>
  <c r="E9"/>
  <c r="E11"/>
  <c r="I12" l="1"/>
  <c r="I16" s="1"/>
  <c r="E12"/>
</calcChain>
</file>

<file path=xl/sharedStrings.xml><?xml version="1.0" encoding="utf-8"?>
<sst xmlns="http://schemas.openxmlformats.org/spreadsheetml/2006/main" count="31" uniqueCount="30">
  <si>
    <t>terrasse complete</t>
  </si>
  <si>
    <t>long</t>
  </si>
  <si>
    <t>larg</t>
  </si>
  <si>
    <t>nombre</t>
  </si>
  <si>
    <t>metre lin</t>
  </si>
  <si>
    <t>cout</t>
  </si>
  <si>
    <t>lambourdes</t>
  </si>
  <si>
    <t>chevron ext terrasse</t>
  </si>
  <si>
    <t>surface</t>
  </si>
  <si>
    <t>clips fix et vis</t>
  </si>
  <si>
    <t>lames terrasse complete</t>
  </si>
  <si>
    <t>total</t>
  </si>
  <si>
    <t>largeur lame</t>
  </si>
  <si>
    <t>espacement lambourde</t>
  </si>
  <si>
    <t>prix m lin unit</t>
  </si>
  <si>
    <t>largeur terrasse</t>
  </si>
  <si>
    <t>longueur terrasse</t>
  </si>
  <si>
    <t>prix lambourde metre</t>
  </si>
  <si>
    <t>prix  chevron</t>
  </si>
  <si>
    <t>prix m² terrasse</t>
  </si>
  <si>
    <t>prix lame terrasse</t>
  </si>
  <si>
    <t>ext abris bois</t>
  </si>
  <si>
    <t>larg ext abris bois</t>
  </si>
  <si>
    <t>long ext abris bois</t>
  </si>
  <si>
    <t>sur totale</t>
  </si>
  <si>
    <t>largeur</t>
  </si>
  <si>
    <t>surf</t>
  </si>
  <si>
    <t>prix</t>
  </si>
  <si>
    <t>prix M²</t>
  </si>
  <si>
    <t>prix vis clip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</si>
</sst>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abSelected="1" topLeftCell="A4" workbookViewId="0">
      <selection activeCell="E7" sqref="E7"/>
    </sheetView>
  </sheetViews>
  <sheetFormatPr baseColWidth="10" defaultRowHeight="15"/>
  <cols>
    <col min="1" max="1" width="25" customWidth="1"/>
    <col min="4" max="4" width="22.5703125" customWidth="1"/>
    <col min="6" max="6" width="18.140625" customWidth="1"/>
    <col min="8" max="8" width="15.42578125" customWidth="1"/>
  </cols>
  <sheetData>
    <row r="2" spans="1:9">
      <c r="A2" t="s">
        <v>22</v>
      </c>
      <c r="B2">
        <v>0.8</v>
      </c>
      <c r="D2" t="s">
        <v>29</v>
      </c>
      <c r="E2" s="1">
        <v>0.2</v>
      </c>
      <c r="G2" t="s">
        <v>27</v>
      </c>
      <c r="H2">
        <v>15.45</v>
      </c>
    </row>
    <row r="3" spans="1:9">
      <c r="A3" t="s">
        <v>23</v>
      </c>
      <c r="B3">
        <v>2.2999999999999998</v>
      </c>
      <c r="D3" t="s">
        <v>24</v>
      </c>
      <c r="E3">
        <f>longterr*largterrasse+longextabr*largextabr</f>
        <v>38.590000000000003</v>
      </c>
      <c r="G3" t="s">
        <v>25</v>
      </c>
      <c r="H3">
        <v>0.155</v>
      </c>
    </row>
    <row r="4" spans="1:9">
      <c r="A4" t="s">
        <v>16</v>
      </c>
      <c r="B4">
        <v>10.5</v>
      </c>
      <c r="D4" t="s">
        <v>18</v>
      </c>
      <c r="E4" s="1">
        <v>2</v>
      </c>
      <c r="G4" t="s">
        <v>1</v>
      </c>
      <c r="H4">
        <v>3</v>
      </c>
    </row>
    <row r="5" spans="1:9">
      <c r="A5" t="s">
        <v>15</v>
      </c>
      <c r="B5">
        <v>3.5</v>
      </c>
      <c r="D5" t="s">
        <v>17</v>
      </c>
      <c r="E5" s="1">
        <f>8.5/3</f>
        <v>2.8333333333333335</v>
      </c>
      <c r="G5" t="s">
        <v>26</v>
      </c>
      <c r="H5">
        <f>H3*H4</f>
        <v>0.46499999999999997</v>
      </c>
    </row>
    <row r="6" spans="1:9">
      <c r="A6" t="s">
        <v>12</v>
      </c>
      <c r="B6" s="1">
        <v>0.21</v>
      </c>
      <c r="D6" t="s">
        <v>19</v>
      </c>
      <c r="E6" s="1">
        <v>18</v>
      </c>
      <c r="G6" t="s">
        <v>28</v>
      </c>
      <c r="H6">
        <f>H2/H5</f>
        <v>33.225806451612904</v>
      </c>
    </row>
    <row r="7" spans="1:9">
      <c r="A7" t="s">
        <v>13</v>
      </c>
      <c r="B7" s="1">
        <v>0.33</v>
      </c>
      <c r="D7" t="s">
        <v>20</v>
      </c>
      <c r="E7" s="1"/>
    </row>
    <row r="8" spans="1:9">
      <c r="B8" t="s">
        <v>1</v>
      </c>
      <c r="D8" t="s">
        <v>2</v>
      </c>
      <c r="E8" t="s">
        <v>8</v>
      </c>
      <c r="F8" t="s">
        <v>3</v>
      </c>
      <c r="G8" t="s">
        <v>4</v>
      </c>
      <c r="H8" t="s">
        <v>14</v>
      </c>
      <c r="I8" t="s">
        <v>5</v>
      </c>
    </row>
    <row r="9" spans="1:9">
      <c r="A9" t="s">
        <v>0</v>
      </c>
      <c r="E9">
        <f>longterr*largterrasse+B3*B2</f>
        <v>38.590000000000003</v>
      </c>
    </row>
    <row r="10" spans="1:9">
      <c r="A10" t="s">
        <v>6</v>
      </c>
      <c r="G10">
        <f>(surftot-longterr*1)/esplambourde</f>
        <v>85.121212121212125</v>
      </c>
      <c r="H10" s="1"/>
      <c r="I10">
        <f>pxlambm*G10</f>
        <v>241.1767676767677</v>
      </c>
    </row>
    <row r="11" spans="1:9">
      <c r="A11" t="s">
        <v>7</v>
      </c>
      <c r="E11">
        <f>B11*D11</f>
        <v>0</v>
      </c>
      <c r="G11">
        <f>(largterrasse*1)/esplambourde</f>
        <v>10.606060606060606</v>
      </c>
      <c r="H11" s="1"/>
      <c r="I11">
        <f>G11*prixchevr</f>
        <v>21.212121212121211</v>
      </c>
    </row>
    <row r="12" spans="1:9">
      <c r="A12" t="s">
        <v>10</v>
      </c>
      <c r="E12">
        <f>surftot</f>
        <v>38.590000000000003</v>
      </c>
      <c r="H12" s="1"/>
      <c r="I12">
        <f>surftot*prixm2</f>
        <v>694.62000000000012</v>
      </c>
    </row>
    <row r="13" spans="1:9">
      <c r="A13" t="s">
        <v>9</v>
      </c>
      <c r="F13">
        <f>(longterr/esplambourde*(largterrasse/larglame))+(largextabr/esplambourde*(longextabr/larglame))</f>
        <v>556.85425685425696</v>
      </c>
      <c r="H13" s="1"/>
      <c r="I13">
        <f>F13*visclip</f>
        <v>111.3708513708514</v>
      </c>
    </row>
    <row r="16" spans="1:9">
      <c r="H16" t="s">
        <v>11</v>
      </c>
      <c r="I16">
        <f>SUM(I10:I13)</f>
        <v>1068.3797402597404</v>
      </c>
    </row>
    <row r="18" spans="1:1">
      <c r="A18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11</vt:i4>
      </vt:variant>
    </vt:vector>
  </HeadingPairs>
  <TitlesOfParts>
    <vt:vector size="14" baseType="lpstr">
      <vt:lpstr>Feuil1</vt:lpstr>
      <vt:lpstr>Feuil2</vt:lpstr>
      <vt:lpstr>Feuil3</vt:lpstr>
      <vt:lpstr>esplambourde</vt:lpstr>
      <vt:lpstr>largextabr</vt:lpstr>
      <vt:lpstr>larglame</vt:lpstr>
      <vt:lpstr>largterrasse</vt:lpstr>
      <vt:lpstr>longextabr</vt:lpstr>
      <vt:lpstr>longterr</vt:lpstr>
      <vt:lpstr>prixchevr</vt:lpstr>
      <vt:lpstr>prixm2</vt:lpstr>
      <vt:lpstr>pxlambm</vt:lpstr>
      <vt:lpstr>surftot</vt:lpstr>
      <vt:lpstr>visclip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2013-05-19T06:13:21Z</dcterms:created>
  <dcterms:modified xsi:type="dcterms:W3CDTF">2013-05-19T19:25:37Z</dcterms:modified>
</cp:coreProperties>
</file>