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5" windowWidth="12120" windowHeight="7080"/>
  </bookViews>
  <sheets>
    <sheet name="tri act. modifié" sheetId="13" r:id="rId1"/>
  </sheets>
  <calcPr calcId="144525"/>
</workbook>
</file>

<file path=xl/calcChain.xml><?xml version="1.0" encoding="utf-8"?>
<calcChain xmlns="http://schemas.openxmlformats.org/spreadsheetml/2006/main">
  <c r="V54" i="13" l="1"/>
  <c r="U54" i="13"/>
  <c r="T54" i="13"/>
  <c r="V55" i="13" s="1"/>
  <c r="Y53" i="13"/>
  <c r="W53" i="13"/>
  <c r="Y52" i="13"/>
  <c r="W52" i="13"/>
  <c r="Y51" i="13"/>
  <c r="W51" i="13"/>
  <c r="Y50" i="13"/>
  <c r="W50" i="13"/>
  <c r="Y49" i="13"/>
  <c r="W49" i="13"/>
  <c r="Y48" i="13"/>
  <c r="W48" i="13"/>
  <c r="Y47" i="13"/>
  <c r="W47" i="13"/>
  <c r="Y46" i="13"/>
  <c r="W46" i="13"/>
  <c r="Y45" i="13"/>
  <c r="W45" i="13"/>
  <c r="Y44" i="13"/>
  <c r="W44" i="13"/>
  <c r="Y43" i="13"/>
  <c r="W43" i="13"/>
  <c r="Y42" i="13"/>
  <c r="W42" i="13"/>
  <c r="Y41" i="13"/>
  <c r="W41" i="13"/>
  <c r="Y40" i="13"/>
  <c r="W40" i="13"/>
  <c r="Y39" i="13"/>
  <c r="W39" i="13"/>
  <c r="Y38" i="13"/>
  <c r="W38" i="13"/>
  <c r="Y37" i="13"/>
  <c r="W37" i="13"/>
  <c r="Y36" i="13"/>
  <c r="W36" i="13"/>
  <c r="Y35" i="13"/>
  <c r="W35" i="13"/>
  <c r="Y34" i="13"/>
  <c r="W34" i="13"/>
  <c r="Y33" i="13"/>
  <c r="W33" i="13"/>
  <c r="Y32" i="13"/>
  <c r="W32" i="13"/>
  <c r="Y31" i="13"/>
  <c r="W31" i="13"/>
  <c r="Y30" i="13"/>
  <c r="W30" i="13"/>
  <c r="Y29" i="13"/>
  <c r="W29" i="13"/>
  <c r="Y28" i="13"/>
  <c r="W28" i="13"/>
  <c r="Y27" i="13"/>
  <c r="W27" i="13"/>
  <c r="Y26" i="13"/>
  <c r="W26" i="13"/>
  <c r="Y25" i="13"/>
  <c r="W25" i="13"/>
  <c r="Y24" i="13"/>
  <c r="W24" i="13"/>
  <c r="Y23" i="13"/>
  <c r="W23" i="13"/>
  <c r="Y22" i="13"/>
  <c r="W22" i="13"/>
  <c r="Y21" i="13"/>
  <c r="W21" i="13"/>
  <c r="Y20" i="13"/>
  <c r="W20" i="13"/>
  <c r="Y19" i="13"/>
  <c r="W19" i="13"/>
  <c r="Y18" i="13"/>
  <c r="W18" i="13"/>
  <c r="Y17" i="13"/>
  <c r="W17" i="13"/>
  <c r="Y16" i="13"/>
  <c r="W16" i="13"/>
  <c r="Y15" i="13"/>
  <c r="W15" i="13"/>
  <c r="Y14" i="13"/>
  <c r="W14" i="13"/>
  <c r="Y13" i="13"/>
  <c r="W13" i="13"/>
  <c r="Y12" i="13"/>
  <c r="W12" i="13"/>
  <c r="Y11" i="13"/>
  <c r="W11" i="13"/>
  <c r="Y10" i="13"/>
  <c r="W10" i="13"/>
  <c r="Y9" i="13"/>
  <c r="W9" i="13"/>
  <c r="Y8" i="13"/>
  <c r="W8" i="13"/>
  <c r="Y7" i="13"/>
  <c r="W7" i="13"/>
  <c r="Y6" i="13"/>
  <c r="W6" i="13"/>
  <c r="X6" i="13" s="1"/>
  <c r="O5" i="13"/>
  <c r="N5" i="13"/>
  <c r="Y5" i="13"/>
  <c r="W5" i="13"/>
  <c r="O4" i="13"/>
  <c r="N4" i="13"/>
  <c r="Y4" i="13"/>
  <c r="W4" i="13"/>
  <c r="X4" i="13" s="1"/>
  <c r="O3" i="13"/>
  <c r="N3" i="13"/>
  <c r="Y3" i="13"/>
  <c r="W3" i="13"/>
  <c r="O2" i="13"/>
  <c r="N2" i="13"/>
  <c r="Y2" i="13"/>
  <c r="W2" i="13"/>
  <c r="W54" i="13" s="1"/>
  <c r="Y54" i="13" l="1"/>
  <c r="N6" i="13"/>
  <c r="O6" i="13"/>
  <c r="X53" i="13"/>
  <c r="X51" i="13"/>
  <c r="X50" i="13"/>
  <c r="X48" i="13"/>
  <c r="X46" i="13"/>
  <c r="X44" i="13"/>
  <c r="X42" i="13"/>
  <c r="X40" i="13"/>
  <c r="X38" i="13"/>
  <c r="X36" i="13"/>
  <c r="X34" i="13"/>
  <c r="X32" i="13"/>
  <c r="X30" i="13"/>
  <c r="X28" i="13"/>
  <c r="X26" i="13"/>
  <c r="X24" i="13"/>
  <c r="X22" i="13"/>
  <c r="X20" i="13"/>
  <c r="X18" i="13"/>
  <c r="X16" i="13"/>
  <c r="X14" i="13"/>
  <c r="X12" i="13"/>
  <c r="X10" i="13"/>
  <c r="X8" i="13"/>
  <c r="Z6" i="13"/>
  <c r="X5" i="13"/>
  <c r="Z4" i="13"/>
  <c r="X3" i="13"/>
  <c r="X52" i="13"/>
  <c r="X49" i="13"/>
  <c r="X47" i="13"/>
  <c r="X45" i="13"/>
  <c r="X43" i="13"/>
  <c r="X41" i="13"/>
  <c r="X39" i="13"/>
  <c r="X37" i="13"/>
  <c r="X35" i="13"/>
  <c r="X33" i="13"/>
  <c r="X31" i="13"/>
  <c r="X29" i="13"/>
  <c r="X27" i="13"/>
  <c r="X25" i="13"/>
  <c r="X23" i="13"/>
  <c r="X21" i="13"/>
  <c r="X19" i="13"/>
  <c r="X17" i="13"/>
  <c r="X15" i="13"/>
  <c r="X13" i="13"/>
  <c r="X11" i="13"/>
  <c r="X9" i="13"/>
  <c r="X7" i="13"/>
  <c r="Z2" i="13"/>
  <c r="Z3" i="13"/>
  <c r="Z5" i="13"/>
  <c r="Z8" i="13"/>
  <c r="Z10" i="13"/>
  <c r="Z12" i="13"/>
  <c r="Z14" i="13"/>
  <c r="Z16" i="13"/>
  <c r="Z18" i="13"/>
  <c r="Z20" i="13"/>
  <c r="Z22" i="13"/>
  <c r="Z24" i="13"/>
  <c r="Z26" i="13"/>
  <c r="Z28" i="13"/>
  <c r="Z30" i="13"/>
  <c r="Z32" i="13"/>
  <c r="Z34" i="13"/>
  <c r="Z36" i="13"/>
  <c r="Z38" i="13"/>
  <c r="Z40" i="13"/>
  <c r="Z42" i="13"/>
  <c r="Z44" i="13"/>
  <c r="Z46" i="13"/>
  <c r="Z48" i="13"/>
  <c r="Z50" i="13"/>
  <c r="Z52" i="13"/>
  <c r="Z7" i="13"/>
  <c r="Z9" i="13"/>
  <c r="Z11" i="13"/>
  <c r="Z13" i="13"/>
  <c r="Z15" i="13"/>
  <c r="Z17" i="13"/>
  <c r="Z19" i="13"/>
  <c r="Z21" i="13"/>
  <c r="Z23" i="13"/>
  <c r="Z25" i="13"/>
  <c r="Z27" i="13"/>
  <c r="Z29" i="13"/>
  <c r="Z31" i="13"/>
  <c r="Z33" i="13"/>
  <c r="Z35" i="13"/>
  <c r="Z37" i="13"/>
  <c r="Z39" i="13"/>
  <c r="Z41" i="13"/>
  <c r="Z43" i="13"/>
  <c r="Z45" i="13"/>
  <c r="Z47" i="13"/>
  <c r="Z49" i="13"/>
  <c r="Z51" i="13"/>
  <c r="Z53" i="13"/>
  <c r="Z54" i="13"/>
  <c r="X2" i="13"/>
  <c r="X54" i="13" l="1"/>
</calcChain>
</file>

<file path=xl/sharedStrings.xml><?xml version="1.0" encoding="utf-8"?>
<sst xmlns="http://schemas.openxmlformats.org/spreadsheetml/2006/main" count="226" uniqueCount="88">
  <si>
    <t>N°</t>
  </si>
  <si>
    <t>prénom</t>
  </si>
  <si>
    <t>nom</t>
  </si>
  <si>
    <t>pleine propriété</t>
  </si>
  <si>
    <t>Usufruit</t>
  </si>
  <si>
    <t>AGO</t>
  </si>
  <si>
    <t>AGE</t>
  </si>
  <si>
    <t>Bertrand</t>
  </si>
  <si>
    <t>Boyer</t>
  </si>
  <si>
    <t>nue propriété</t>
  </si>
  <si>
    <t>colette</t>
  </si>
  <si>
    <t>Brin-Pitance</t>
  </si>
  <si>
    <t>Raymond</t>
  </si>
  <si>
    <t>Cattieuw</t>
  </si>
  <si>
    <t>Françoise</t>
  </si>
  <si>
    <t>Chanel</t>
  </si>
  <si>
    <t>Sandrine</t>
  </si>
  <si>
    <t>Chapuis</t>
  </si>
  <si>
    <t>Yves-andré</t>
  </si>
  <si>
    <t>Pierre-yves</t>
  </si>
  <si>
    <t>Clapot</t>
  </si>
  <si>
    <t>Nicole</t>
  </si>
  <si>
    <t>Desfossez</t>
  </si>
  <si>
    <t>Bernard</t>
  </si>
  <si>
    <t>Desbat</t>
  </si>
  <si>
    <t>Guy</t>
  </si>
  <si>
    <t>Edouardo</t>
  </si>
  <si>
    <t>Faro-Sole</t>
  </si>
  <si>
    <t>Gerard</t>
  </si>
  <si>
    <t>Fayssat</t>
  </si>
  <si>
    <t>Geneniève</t>
  </si>
  <si>
    <t>Guyon</t>
  </si>
  <si>
    <t>Société La Sassière</t>
  </si>
  <si>
    <t>(nicola P)</t>
  </si>
  <si>
    <t>Catherine</t>
  </si>
  <si>
    <t>Huet-Sambin</t>
  </si>
  <si>
    <t>Jean-Pierre</t>
  </si>
  <si>
    <t>Jars</t>
  </si>
  <si>
    <t>Annie</t>
  </si>
  <si>
    <t>Leluc</t>
  </si>
  <si>
    <t>Jacques</t>
  </si>
  <si>
    <t>Madelon</t>
  </si>
  <si>
    <t>Maureau</t>
  </si>
  <si>
    <t>Clara</t>
  </si>
  <si>
    <t>Mure</t>
  </si>
  <si>
    <t>Paul-Edouard</t>
  </si>
  <si>
    <t>Margueritte</t>
  </si>
  <si>
    <t>Neyret</t>
  </si>
  <si>
    <t>Neyret (indivision)</t>
  </si>
  <si>
    <t>Astrid</t>
  </si>
  <si>
    <t>Pitance Lebertier</t>
  </si>
  <si>
    <t>Marie-Adeline</t>
  </si>
  <si>
    <t>Lafaye</t>
  </si>
  <si>
    <t>Bruno</t>
  </si>
  <si>
    <t>Pitance</t>
  </si>
  <si>
    <t>Faustine</t>
  </si>
  <si>
    <t>François-Xavier</t>
  </si>
  <si>
    <t>Xavier</t>
  </si>
  <si>
    <t>Jean-Louis</t>
  </si>
  <si>
    <t>Marc</t>
  </si>
  <si>
    <t>Marcelle</t>
  </si>
  <si>
    <t>Marie-Claude</t>
  </si>
  <si>
    <t>Sylvie</t>
  </si>
  <si>
    <t>Mélanie</t>
  </si>
  <si>
    <t>André-Pitance</t>
  </si>
  <si>
    <t>Nicolas</t>
  </si>
  <si>
    <t>Olivier</t>
  </si>
  <si>
    <t>Simone</t>
  </si>
  <si>
    <t>Pitance-Guillard</t>
  </si>
  <si>
    <t>Anna</t>
  </si>
  <si>
    <t>Ricard</t>
  </si>
  <si>
    <t>Mado</t>
  </si>
  <si>
    <t>Sophie</t>
  </si>
  <si>
    <t>Michel</t>
  </si>
  <si>
    <t>Stankievitch</t>
  </si>
  <si>
    <t>Marie-Véronique</t>
  </si>
  <si>
    <t>Stephani</t>
  </si>
  <si>
    <t>George</t>
  </si>
  <si>
    <t>Striga</t>
  </si>
  <si>
    <t>Gilberte</t>
  </si>
  <si>
    <t>Tardy</t>
  </si>
  <si>
    <t>Pierre</t>
  </si>
  <si>
    <t>Véronique</t>
  </si>
  <si>
    <t>Paul</t>
  </si>
  <si>
    <t>Viguet-Carrin</t>
  </si>
  <si>
    <t>Anne</t>
  </si>
  <si>
    <t>Winnicki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</si>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</sst>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wrapText="1"/>
    </xf>
    <xf numFmtId="164" fontId="1" fillId="0" borderId="0" xfId="1" applyNumberFormat="1" applyFont="1"/>
    <xf numFmtId="10" fontId="1" fillId="0" borderId="0" xfId="2" applyNumberFormat="1" applyFont="1"/>
    <xf numFmtId="164" fontId="1" fillId="0" borderId="0" xfId="0" applyNumberFormat="1" applyFont="1"/>
    <xf numFmtId="164" fontId="0" fillId="0" borderId="2" xfId="0" applyNumberFormat="1" applyBorder="1"/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10" fontId="0" fillId="0" borderId="1" xfId="2" applyNumberFormat="1" applyFont="1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10" fontId="3" fillId="0" borderId="1" xfId="2" applyNumberFormat="1" applyFont="1" applyBorder="1"/>
    <xf numFmtId="0" fontId="2" fillId="4" borderId="1" xfId="0" applyFont="1" applyFill="1" applyBorder="1"/>
    <xf numFmtId="164" fontId="0" fillId="4" borderId="1" xfId="1" applyNumberFormat="1" applyFont="1" applyFill="1" applyBorder="1"/>
    <xf numFmtId="164" fontId="0" fillId="4" borderId="1" xfId="0" applyNumberFormat="1" applyFill="1" applyBorder="1"/>
    <xf numFmtId="10" fontId="0" fillId="4" borderId="1" xfId="2" applyNumberFormat="1" applyFont="1" applyFill="1" applyBorder="1"/>
    <xf numFmtId="0" fontId="0" fillId="4" borderId="0" xfId="0" applyFill="1"/>
    <xf numFmtId="0" fontId="2" fillId="5" borderId="1" xfId="0" applyFont="1" applyFill="1" applyBorder="1"/>
    <xf numFmtId="164" fontId="0" fillId="5" borderId="1" xfId="1" applyNumberFormat="1" applyFont="1" applyFill="1" applyBorder="1"/>
    <xf numFmtId="164" fontId="0" fillId="5" borderId="1" xfId="0" applyNumberFormat="1" applyFill="1" applyBorder="1"/>
    <xf numFmtId="10" fontId="0" fillId="5" borderId="1" xfId="2" applyNumberFormat="1" applyFont="1" applyFill="1" applyBorder="1"/>
    <xf numFmtId="0" fontId="0" fillId="5" borderId="0" xfId="0" applyFill="1"/>
    <xf numFmtId="0" fontId="0" fillId="0" borderId="3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10" fontId="3" fillId="0" borderId="7" xfId="2" applyNumberFormat="1" applyFont="1" applyBorder="1"/>
    <xf numFmtId="10" fontId="0" fillId="0" borderId="7" xfId="2" applyNumberFormat="1" applyFont="1" applyBorder="1"/>
    <xf numFmtId="0" fontId="0" fillId="0" borderId="8" xfId="0" applyBorder="1"/>
    <xf numFmtId="10" fontId="0" fillId="0" borderId="9" xfId="0" applyNumberFormat="1" applyBorder="1"/>
    <xf numFmtId="10" fontId="0" fillId="0" borderId="10" xfId="0" applyNumberFormat="1" applyBorder="1"/>
    <xf numFmtId="0" fontId="0" fillId="4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tabSelected="1" zoomScale="85" zoomScaleNormal="85" workbookViewId="0">
      <pane ySplit="1" topLeftCell="A2" activePane="bottomLeft" state="frozen"/>
      <selection pane="bottomLeft" activeCell="D7" sqref="D7:E7"/>
    </sheetView>
  </sheetViews>
  <sheetFormatPr baseColWidth="10" defaultRowHeight="12.75" x14ac:dyDescent="0.2"/>
  <cols>
    <col min="1" max="1" width="5.140625" customWidth="1"/>
    <col min="2" max="2" width="14.42578125" customWidth="1"/>
    <col min="11" max="11" width="5.28515625" bestFit="1" customWidth="1"/>
    <col min="12" max="12" width="4.42578125" customWidth="1"/>
    <col min="13" max="13" width="5.5703125" customWidth="1"/>
    <col min="16" max="16" width="4.85546875" customWidth="1"/>
    <col min="17" max="17" width="4.42578125" customWidth="1"/>
    <col min="27" max="27" width="5.140625" customWidth="1"/>
  </cols>
  <sheetData>
    <row r="1" spans="1:27" s="3" customFormat="1" ht="25.5" x14ac:dyDescent="0.2">
      <c r="A1" s="8" t="s">
        <v>0</v>
      </c>
      <c r="B1" s="8" t="s">
        <v>1</v>
      </c>
      <c r="C1" s="8" t="s">
        <v>2</v>
      </c>
      <c r="D1" s="8" t="s">
        <v>3</v>
      </c>
      <c r="E1" s="9" t="s">
        <v>9</v>
      </c>
      <c r="F1" s="8" t="s">
        <v>4</v>
      </c>
      <c r="G1" s="39" t="s">
        <v>5</v>
      </c>
      <c r="H1" s="39"/>
      <c r="I1" s="39" t="s">
        <v>6</v>
      </c>
      <c r="J1" s="39"/>
      <c r="K1" s="8" t="s">
        <v>87</v>
      </c>
      <c r="M1" s="27"/>
      <c r="N1" s="28" t="s">
        <v>5</v>
      </c>
      <c r="O1" s="29" t="s">
        <v>6</v>
      </c>
      <c r="Q1" s="8" t="s">
        <v>0</v>
      </c>
      <c r="R1" s="8" t="s">
        <v>1</v>
      </c>
      <c r="S1" s="8" t="s">
        <v>2</v>
      </c>
      <c r="T1" s="8" t="s">
        <v>3</v>
      </c>
      <c r="U1" s="9" t="s">
        <v>9</v>
      </c>
      <c r="V1" s="8" t="s">
        <v>4</v>
      </c>
      <c r="W1" s="39" t="s">
        <v>5</v>
      </c>
      <c r="X1" s="39"/>
      <c r="Y1" s="39" t="s">
        <v>6</v>
      </c>
      <c r="Z1" s="39"/>
      <c r="AA1" s="8" t="s">
        <v>87</v>
      </c>
    </row>
    <row r="2" spans="1:27" x14ac:dyDescent="0.2">
      <c r="A2" s="14">
        <v>15</v>
      </c>
      <c r="B2" s="2" t="s">
        <v>34</v>
      </c>
      <c r="C2" s="2" t="s">
        <v>35</v>
      </c>
      <c r="D2" s="10">
        <v>10000</v>
      </c>
      <c r="E2" s="10"/>
      <c r="F2" s="10"/>
      <c r="G2" s="11">
        <v>10000</v>
      </c>
      <c r="H2" s="12">
        <v>3.1413152058503854E-2</v>
      </c>
      <c r="I2" s="11">
        <v>10000</v>
      </c>
      <c r="J2" s="12">
        <v>3.1413152058503854E-2</v>
      </c>
      <c r="K2">
        <v>1</v>
      </c>
      <c r="M2" s="35">
        <v>1</v>
      </c>
      <c r="N2" s="16">
        <f ca="1">SUMIF($K$2:$K$54,M2,$H2:$H53)</f>
        <v>0.77135309011176789</v>
      </c>
      <c r="O2" s="30">
        <f ca="1">SUMIF($K$2:$K$54,M2,$J2:$J53)</f>
        <v>0.7314583869974679</v>
      </c>
      <c r="Q2" s="13">
        <v>1</v>
      </c>
      <c r="R2" s="2" t="s">
        <v>7</v>
      </c>
      <c r="S2" s="2" t="s">
        <v>8</v>
      </c>
      <c r="T2" s="10">
        <v>543</v>
      </c>
      <c r="U2" s="10"/>
      <c r="V2" s="10"/>
      <c r="W2" s="11">
        <f>(T2+V2)</f>
        <v>543</v>
      </c>
      <c r="X2" s="12">
        <f t="shared" ref="X2:X33" si="0">W2/$V$55</f>
        <v>1.7057341567767593E-3</v>
      </c>
      <c r="Y2" s="11">
        <f>T2+U2</f>
        <v>543</v>
      </c>
      <c r="Z2" s="12">
        <f t="shared" ref="Z2:Z33" si="1">Y2/$V$55</f>
        <v>1.7057341567767593E-3</v>
      </c>
      <c r="AA2">
        <v>2</v>
      </c>
    </row>
    <row r="3" spans="1:27" x14ac:dyDescent="0.2">
      <c r="A3" s="14">
        <v>16</v>
      </c>
      <c r="B3" s="2" t="s">
        <v>36</v>
      </c>
      <c r="C3" s="2" t="s">
        <v>37</v>
      </c>
      <c r="D3" s="10">
        <v>50</v>
      </c>
      <c r="E3" s="10"/>
      <c r="F3" s="10"/>
      <c r="G3" s="11">
        <v>50</v>
      </c>
      <c r="H3" s="12">
        <v>1.5706576029251928E-4</v>
      </c>
      <c r="I3" s="11">
        <v>50</v>
      </c>
      <c r="J3" s="12">
        <v>1.5706576029251928E-4</v>
      </c>
      <c r="K3">
        <v>1</v>
      </c>
      <c r="M3" s="36">
        <v>2</v>
      </c>
      <c r="N3" s="12">
        <f ca="1">SUMIF($K$2:$K$54,M3,$H2:$H53)</f>
        <v>0</v>
      </c>
      <c r="O3" s="31">
        <f ca="1">SUMIF($K$2:$K$54,M3,$J2:$J53)</f>
        <v>0</v>
      </c>
      <c r="Q3" s="1">
        <v>2</v>
      </c>
      <c r="R3" s="2" t="s">
        <v>10</v>
      </c>
      <c r="S3" s="2" t="s">
        <v>11</v>
      </c>
      <c r="T3" s="10"/>
      <c r="U3" s="10"/>
      <c r="V3" s="10">
        <v>20000</v>
      </c>
      <c r="W3" s="11">
        <f t="shared" ref="W3:W53" si="2">(T3+V3)</f>
        <v>20000</v>
      </c>
      <c r="X3" s="12">
        <f t="shared" si="0"/>
        <v>6.2826304117007709E-2</v>
      </c>
      <c r="Y3" s="11">
        <f t="shared" ref="Y3:Y53" si="3">T3+U3</f>
        <v>0</v>
      </c>
      <c r="Z3" s="12">
        <f t="shared" si="1"/>
        <v>0</v>
      </c>
      <c r="AA3">
        <v>4</v>
      </c>
    </row>
    <row r="4" spans="1:27" x14ac:dyDescent="0.2">
      <c r="A4" s="14">
        <v>17</v>
      </c>
      <c r="B4" s="2" t="s">
        <v>38</v>
      </c>
      <c r="C4" s="2" t="s">
        <v>39</v>
      </c>
      <c r="D4" s="10">
        <v>200</v>
      </c>
      <c r="E4" s="10"/>
      <c r="F4" s="10"/>
      <c r="G4" s="11">
        <v>200</v>
      </c>
      <c r="H4" s="12">
        <v>6.2826304117007711E-4</v>
      </c>
      <c r="I4" s="11">
        <v>200</v>
      </c>
      <c r="J4" s="12">
        <v>6.2826304117007711E-4</v>
      </c>
      <c r="K4">
        <v>1</v>
      </c>
      <c r="M4" s="37">
        <v>3</v>
      </c>
      <c r="N4" s="12">
        <f ca="1">SUMIF($K$2:$K$54,M4,$H2:$H53)</f>
        <v>0.228646909888232</v>
      </c>
      <c r="O4" s="31">
        <f ca="1">SUMIF($K$2:$K$54,M4,$J2:$J53)</f>
        <v>0.26854161300253188</v>
      </c>
      <c r="Q4" s="15">
        <v>3</v>
      </c>
      <c r="R4" s="2" t="s">
        <v>12</v>
      </c>
      <c r="S4" s="2" t="s">
        <v>13</v>
      </c>
      <c r="T4" s="10">
        <v>4000</v>
      </c>
      <c r="U4" s="10"/>
      <c r="V4" s="10"/>
      <c r="W4" s="11">
        <f t="shared" si="2"/>
        <v>4000</v>
      </c>
      <c r="X4" s="12">
        <f t="shared" si="0"/>
        <v>1.2565260823401541E-2</v>
      </c>
      <c r="Y4" s="11">
        <f t="shared" si="3"/>
        <v>4000</v>
      </c>
      <c r="Z4" s="12">
        <f t="shared" si="1"/>
        <v>1.2565260823401541E-2</v>
      </c>
      <c r="AA4">
        <v>3</v>
      </c>
    </row>
    <row r="5" spans="1:27" x14ac:dyDescent="0.2">
      <c r="A5" s="14">
        <v>24</v>
      </c>
      <c r="B5" s="2" t="s">
        <v>49</v>
      </c>
      <c r="C5" s="2" t="s">
        <v>50</v>
      </c>
      <c r="D5" s="10">
        <v>2000</v>
      </c>
      <c r="E5" s="10"/>
      <c r="F5" s="10"/>
      <c r="G5" s="11">
        <v>2000</v>
      </c>
      <c r="H5" s="12">
        <v>6.2826304117007707E-3</v>
      </c>
      <c r="I5" s="11">
        <v>2000</v>
      </c>
      <c r="J5" s="12">
        <v>6.2826304117007707E-3</v>
      </c>
      <c r="K5">
        <v>1</v>
      </c>
      <c r="M5" s="38">
        <v>4</v>
      </c>
      <c r="N5" s="12">
        <f ca="1">SUMIF($K$2:$K$54,M5,$H2:$H53)</f>
        <v>0</v>
      </c>
      <c r="O5" s="31">
        <f ca="1">SUMIF($K$2:$K$54,M5,$J2:$J53)</f>
        <v>0</v>
      </c>
      <c r="Q5" s="13">
        <v>4</v>
      </c>
      <c r="R5" s="2" t="s">
        <v>14</v>
      </c>
      <c r="S5" s="2" t="s">
        <v>15</v>
      </c>
      <c r="T5" s="10">
        <v>2700</v>
      </c>
      <c r="U5" s="10"/>
      <c r="V5" s="10"/>
      <c r="W5" s="11">
        <f t="shared" si="2"/>
        <v>2700</v>
      </c>
      <c r="X5" s="12">
        <f t="shared" si="0"/>
        <v>8.48155105579604E-3</v>
      </c>
      <c r="Y5" s="11">
        <f t="shared" si="3"/>
        <v>2700</v>
      </c>
      <c r="Z5" s="12">
        <f t="shared" si="1"/>
        <v>8.48155105579604E-3</v>
      </c>
      <c r="AA5">
        <v>2</v>
      </c>
    </row>
    <row r="6" spans="1:27" ht="13.5" thickBot="1" x14ac:dyDescent="0.25">
      <c r="A6" s="14">
        <v>26</v>
      </c>
      <c r="B6" s="2" t="s">
        <v>53</v>
      </c>
      <c r="C6" s="2" t="s">
        <v>54</v>
      </c>
      <c r="D6" s="10">
        <v>7905</v>
      </c>
      <c r="E6" s="10">
        <v>14350</v>
      </c>
      <c r="F6" s="10"/>
      <c r="G6" s="11">
        <v>7905</v>
      </c>
      <c r="H6" s="12">
        <v>2.4832096702247296E-2</v>
      </c>
      <c r="I6" s="11">
        <v>22255</v>
      </c>
      <c r="J6" s="12">
        <v>6.9909969906200325E-2</v>
      </c>
      <c r="K6">
        <v>1</v>
      </c>
      <c r="M6" s="32"/>
      <c r="N6" s="33">
        <f ca="1">SUM(N2:N5)</f>
        <v>0.99999999999999989</v>
      </c>
      <c r="O6" s="34">
        <f ca="1">SUM(O2:O5)</f>
        <v>0.99999999999999978</v>
      </c>
      <c r="Q6" s="13">
        <v>5</v>
      </c>
      <c r="R6" s="2" t="s">
        <v>16</v>
      </c>
      <c r="S6" s="2" t="s">
        <v>17</v>
      </c>
      <c r="T6" s="10">
        <v>150</v>
      </c>
      <c r="U6" s="10"/>
      <c r="V6" s="10"/>
      <c r="W6" s="11">
        <f t="shared" si="2"/>
        <v>150</v>
      </c>
      <c r="X6" s="12">
        <f t="shared" si="0"/>
        <v>4.7119728087755783E-4</v>
      </c>
      <c r="Y6" s="11">
        <f t="shared" si="3"/>
        <v>150</v>
      </c>
      <c r="Z6" s="12">
        <f t="shared" si="1"/>
        <v>4.7119728087755783E-4</v>
      </c>
      <c r="AA6">
        <v>2</v>
      </c>
    </row>
    <row r="7" spans="1:27" x14ac:dyDescent="0.2">
      <c r="A7" s="14">
        <v>32</v>
      </c>
      <c r="B7" s="2" t="s">
        <v>36</v>
      </c>
      <c r="C7" s="2" t="s">
        <v>54</v>
      </c>
      <c r="D7" s="10">
        <v>43424</v>
      </c>
      <c r="E7" s="10">
        <v>20000</v>
      </c>
      <c r="F7" s="10">
        <v>59750</v>
      </c>
      <c r="G7" s="11">
        <v>103174</v>
      </c>
      <c r="H7" s="12">
        <v>0.32410205504840767</v>
      </c>
      <c r="I7" s="11">
        <v>63424</v>
      </c>
      <c r="J7" s="12">
        <v>0.19923477561585484</v>
      </c>
      <c r="K7">
        <v>1</v>
      </c>
      <c r="Q7" s="13">
        <v>6</v>
      </c>
      <c r="R7" s="2" t="s">
        <v>18</v>
      </c>
      <c r="S7" s="2" t="s">
        <v>17</v>
      </c>
      <c r="T7" s="10">
        <v>2620</v>
      </c>
      <c r="U7" s="10"/>
      <c r="V7" s="10"/>
      <c r="W7" s="11">
        <f t="shared" si="2"/>
        <v>2620</v>
      </c>
      <c r="X7" s="12">
        <f t="shared" si="0"/>
        <v>8.2302458393280105E-3</v>
      </c>
      <c r="Y7" s="11">
        <f t="shared" si="3"/>
        <v>2620</v>
      </c>
      <c r="Z7" s="12">
        <f t="shared" si="1"/>
        <v>8.2302458393280105E-3</v>
      </c>
      <c r="AA7">
        <v>2</v>
      </c>
    </row>
    <row r="8" spans="1:27" x14ac:dyDescent="0.2">
      <c r="A8" s="14">
        <v>34</v>
      </c>
      <c r="B8" s="2" t="s">
        <v>60</v>
      </c>
      <c r="C8" s="2" t="s">
        <v>54</v>
      </c>
      <c r="D8" s="10">
        <v>8000</v>
      </c>
      <c r="E8" s="10"/>
      <c r="F8" s="10">
        <v>20000</v>
      </c>
      <c r="G8" s="11">
        <v>28000</v>
      </c>
      <c r="H8" s="12">
        <v>8.7956825763810795E-2</v>
      </c>
      <c r="I8" s="11">
        <v>8000</v>
      </c>
      <c r="J8" s="12">
        <v>2.5130521646803083E-2</v>
      </c>
      <c r="K8">
        <v>1</v>
      </c>
      <c r="Q8" s="13">
        <v>7</v>
      </c>
      <c r="R8" s="2" t="s">
        <v>19</v>
      </c>
      <c r="S8" s="2" t="s">
        <v>20</v>
      </c>
      <c r="T8" s="10">
        <v>601</v>
      </c>
      <c r="U8" s="10"/>
      <c r="V8" s="10"/>
      <c r="W8" s="11">
        <f t="shared" si="2"/>
        <v>601</v>
      </c>
      <c r="X8" s="12">
        <f t="shared" si="0"/>
        <v>1.8879304387160816E-3</v>
      </c>
      <c r="Y8" s="11">
        <f t="shared" si="3"/>
        <v>601</v>
      </c>
      <c r="Z8" s="12">
        <f t="shared" si="1"/>
        <v>1.8879304387160816E-3</v>
      </c>
      <c r="AA8">
        <v>2</v>
      </c>
    </row>
    <row r="9" spans="1:27" x14ac:dyDescent="0.2">
      <c r="A9" s="14">
        <v>47</v>
      </c>
      <c r="B9" s="2" t="s">
        <v>77</v>
      </c>
      <c r="C9" s="2" t="s">
        <v>78</v>
      </c>
      <c r="D9" s="10">
        <v>500</v>
      </c>
      <c r="E9" s="10"/>
      <c r="F9" s="10"/>
      <c r="G9" s="11">
        <v>500</v>
      </c>
      <c r="H9" s="12">
        <v>1.5706576029251927E-3</v>
      </c>
      <c r="I9" s="11">
        <v>500</v>
      </c>
      <c r="J9" s="12">
        <v>1.5706576029251927E-3</v>
      </c>
      <c r="K9">
        <v>1</v>
      </c>
      <c r="Q9" s="13">
        <v>8</v>
      </c>
      <c r="R9" s="2" t="s">
        <v>21</v>
      </c>
      <c r="S9" s="2" t="s">
        <v>22</v>
      </c>
      <c r="T9" s="10">
        <v>460</v>
      </c>
      <c r="U9" s="10"/>
      <c r="V9" s="10"/>
      <c r="W9" s="11">
        <f t="shared" si="2"/>
        <v>460</v>
      </c>
      <c r="X9" s="12">
        <f t="shared" si="0"/>
        <v>1.4450049946911772E-3</v>
      </c>
      <c r="Y9" s="11">
        <f t="shared" si="3"/>
        <v>460</v>
      </c>
      <c r="Z9" s="12">
        <f t="shared" si="1"/>
        <v>1.4450049946911772E-3</v>
      </c>
      <c r="AA9">
        <v>2</v>
      </c>
    </row>
    <row r="10" spans="1:27" x14ac:dyDescent="0.2">
      <c r="A10" s="13">
        <v>37</v>
      </c>
      <c r="B10" s="17" t="s">
        <v>63</v>
      </c>
      <c r="C10" s="17" t="s">
        <v>64</v>
      </c>
      <c r="D10" s="18">
        <v>18216</v>
      </c>
      <c r="E10" s="18">
        <v>6072</v>
      </c>
      <c r="F10" s="18"/>
      <c r="G10" s="19">
        <v>18216</v>
      </c>
      <c r="H10" s="20">
        <v>5.7222197789770619E-2</v>
      </c>
      <c r="I10" s="19">
        <v>24288</v>
      </c>
      <c r="J10" s="20">
        <v>7.6296263719694168E-2</v>
      </c>
      <c r="K10" s="21">
        <v>1</v>
      </c>
      <c r="Q10" s="13">
        <v>9</v>
      </c>
      <c r="R10" s="2" t="s">
        <v>23</v>
      </c>
      <c r="S10" s="2" t="s">
        <v>24</v>
      </c>
      <c r="T10" s="10">
        <v>460</v>
      </c>
      <c r="U10" s="10"/>
      <c r="V10" s="10"/>
      <c r="W10" s="11">
        <f t="shared" si="2"/>
        <v>460</v>
      </c>
      <c r="X10" s="12">
        <f t="shared" si="0"/>
        <v>1.4450049946911772E-3</v>
      </c>
      <c r="Y10" s="11">
        <f t="shared" si="3"/>
        <v>460</v>
      </c>
      <c r="Z10" s="12">
        <f t="shared" si="1"/>
        <v>1.4450049946911772E-3</v>
      </c>
      <c r="AA10">
        <v>2</v>
      </c>
    </row>
    <row r="11" spans="1:27" x14ac:dyDescent="0.2">
      <c r="A11" s="13">
        <v>43</v>
      </c>
      <c r="B11" s="17" t="s">
        <v>72</v>
      </c>
      <c r="C11" s="17" t="s">
        <v>70</v>
      </c>
      <c r="D11" s="18">
        <v>5200</v>
      </c>
      <c r="E11" s="18">
        <v>16350</v>
      </c>
      <c r="F11" s="18"/>
      <c r="G11" s="19">
        <v>5200</v>
      </c>
      <c r="H11" s="20">
        <v>1.6334839070422005E-2</v>
      </c>
      <c r="I11" s="19">
        <v>21550</v>
      </c>
      <c r="J11" s="20">
        <v>6.7695342686075813E-2</v>
      </c>
      <c r="K11" s="21">
        <v>1</v>
      </c>
      <c r="Q11" s="13">
        <v>10</v>
      </c>
      <c r="R11" s="2" t="s">
        <v>25</v>
      </c>
      <c r="S11" s="2" t="s">
        <v>24</v>
      </c>
      <c r="T11" s="10">
        <v>460</v>
      </c>
      <c r="U11" s="10"/>
      <c r="V11" s="10"/>
      <c r="W11" s="11">
        <f t="shared" si="2"/>
        <v>460</v>
      </c>
      <c r="X11" s="12">
        <f t="shared" si="0"/>
        <v>1.4450049946911772E-3</v>
      </c>
      <c r="Y11" s="11">
        <f t="shared" si="3"/>
        <v>460</v>
      </c>
      <c r="Z11" s="12">
        <f t="shared" si="1"/>
        <v>1.4450049946911772E-3</v>
      </c>
      <c r="AA11">
        <v>2</v>
      </c>
    </row>
    <row r="12" spans="1:27" x14ac:dyDescent="0.2">
      <c r="A12" s="13">
        <v>28</v>
      </c>
      <c r="B12" s="17" t="s">
        <v>14</v>
      </c>
      <c r="C12" s="17" t="s">
        <v>54</v>
      </c>
      <c r="D12" s="18">
        <v>17370</v>
      </c>
      <c r="E12" s="18"/>
      <c r="F12" s="18"/>
      <c r="G12" s="19">
        <v>17370</v>
      </c>
      <c r="H12" s="20">
        <v>5.4564645125621196E-2</v>
      </c>
      <c r="I12" s="19">
        <v>17370</v>
      </c>
      <c r="J12" s="20">
        <v>5.4564645125621196E-2</v>
      </c>
      <c r="K12" s="21">
        <v>1</v>
      </c>
      <c r="Q12" s="13">
        <v>11</v>
      </c>
      <c r="R12" s="2" t="s">
        <v>26</v>
      </c>
      <c r="S12" s="2" t="s">
        <v>27</v>
      </c>
      <c r="T12" s="10">
        <v>4000</v>
      </c>
      <c r="U12" s="10"/>
      <c r="V12" s="10"/>
      <c r="W12" s="11">
        <f t="shared" si="2"/>
        <v>4000</v>
      </c>
      <c r="X12" s="12">
        <f t="shared" si="0"/>
        <v>1.2565260823401541E-2</v>
      </c>
      <c r="Y12" s="11">
        <f t="shared" si="3"/>
        <v>4000</v>
      </c>
      <c r="Z12" s="12">
        <f t="shared" si="1"/>
        <v>1.2565260823401541E-2</v>
      </c>
      <c r="AA12">
        <v>2</v>
      </c>
    </row>
    <row r="13" spans="1:27" x14ac:dyDescent="0.2">
      <c r="A13" s="13">
        <v>31</v>
      </c>
      <c r="B13" s="17" t="s">
        <v>58</v>
      </c>
      <c r="C13" s="17" t="s">
        <v>54</v>
      </c>
      <c r="D13" s="18">
        <v>7016</v>
      </c>
      <c r="E13" s="18"/>
      <c r="F13" s="18"/>
      <c r="G13" s="19">
        <v>7016</v>
      </c>
      <c r="H13" s="20">
        <v>2.2039467484246303E-2</v>
      </c>
      <c r="I13" s="19">
        <v>7016</v>
      </c>
      <c r="J13" s="20">
        <v>2.2039467484246303E-2</v>
      </c>
      <c r="K13" s="21">
        <v>1</v>
      </c>
      <c r="Q13" s="13">
        <v>12</v>
      </c>
      <c r="R13" s="2" t="s">
        <v>28</v>
      </c>
      <c r="S13" s="2" t="s">
        <v>29</v>
      </c>
      <c r="T13" s="10">
        <v>5482</v>
      </c>
      <c r="U13" s="10"/>
      <c r="V13" s="10"/>
      <c r="W13" s="11">
        <f t="shared" si="2"/>
        <v>5482</v>
      </c>
      <c r="X13" s="12">
        <f t="shared" si="0"/>
        <v>1.7220689958471813E-2</v>
      </c>
      <c r="Y13" s="11">
        <f t="shared" si="3"/>
        <v>5482</v>
      </c>
      <c r="Z13" s="12">
        <f t="shared" si="1"/>
        <v>1.7220689958471813E-2</v>
      </c>
      <c r="AA13">
        <v>2</v>
      </c>
    </row>
    <row r="14" spans="1:27" x14ac:dyDescent="0.2">
      <c r="A14" s="13">
        <v>12</v>
      </c>
      <c r="B14" s="17" t="s">
        <v>28</v>
      </c>
      <c r="C14" s="17" t="s">
        <v>29</v>
      </c>
      <c r="D14" s="18">
        <v>5482</v>
      </c>
      <c r="E14" s="18"/>
      <c r="F14" s="18"/>
      <c r="G14" s="19">
        <v>5482</v>
      </c>
      <c r="H14" s="20">
        <v>1.7220689958471813E-2</v>
      </c>
      <c r="I14" s="19">
        <v>5482</v>
      </c>
      <c r="J14" s="20">
        <v>1.7220689958471813E-2</v>
      </c>
      <c r="K14" s="21">
        <v>1</v>
      </c>
      <c r="Q14" s="13">
        <v>13</v>
      </c>
      <c r="R14" s="2" t="s">
        <v>30</v>
      </c>
      <c r="S14" s="2" t="s">
        <v>31</v>
      </c>
      <c r="T14" s="10">
        <v>2600</v>
      </c>
      <c r="U14" s="10"/>
      <c r="V14" s="10"/>
      <c r="W14" s="11">
        <f t="shared" si="2"/>
        <v>2600</v>
      </c>
      <c r="X14" s="12">
        <f t="shared" si="0"/>
        <v>8.1674195352110027E-3</v>
      </c>
      <c r="Y14" s="11">
        <f t="shared" si="3"/>
        <v>2600</v>
      </c>
      <c r="Z14" s="12">
        <f t="shared" si="1"/>
        <v>8.1674195352110027E-3</v>
      </c>
      <c r="AA14">
        <v>2</v>
      </c>
    </row>
    <row r="15" spans="1:27" x14ac:dyDescent="0.2">
      <c r="A15" s="13">
        <v>51</v>
      </c>
      <c r="B15" s="17" t="s">
        <v>83</v>
      </c>
      <c r="C15" s="17" t="s">
        <v>84</v>
      </c>
      <c r="D15" s="18">
        <v>4255</v>
      </c>
      <c r="E15" s="18"/>
      <c r="F15" s="18"/>
      <c r="G15" s="19">
        <v>4255</v>
      </c>
      <c r="H15" s="20">
        <v>1.336629620089339E-2</v>
      </c>
      <c r="I15" s="19">
        <v>4255</v>
      </c>
      <c r="J15" s="20">
        <v>1.336629620089339E-2</v>
      </c>
      <c r="K15" s="21">
        <v>1</v>
      </c>
      <c r="Q15" s="15">
        <v>14</v>
      </c>
      <c r="R15" s="2" t="s">
        <v>32</v>
      </c>
      <c r="S15" s="2" t="s">
        <v>33</v>
      </c>
      <c r="T15" s="10">
        <v>16000</v>
      </c>
      <c r="U15" s="10"/>
      <c r="V15" s="10"/>
      <c r="W15" s="11">
        <f t="shared" si="2"/>
        <v>16000</v>
      </c>
      <c r="X15" s="12">
        <f t="shared" si="0"/>
        <v>5.0261043293606165E-2</v>
      </c>
      <c r="Y15" s="11">
        <f t="shared" si="3"/>
        <v>16000</v>
      </c>
      <c r="Z15" s="12">
        <f t="shared" si="1"/>
        <v>5.0261043293606165E-2</v>
      </c>
      <c r="AA15">
        <v>3</v>
      </c>
    </row>
    <row r="16" spans="1:27" x14ac:dyDescent="0.2">
      <c r="A16" s="13">
        <v>11</v>
      </c>
      <c r="B16" s="22" t="s">
        <v>26</v>
      </c>
      <c r="C16" s="22" t="s">
        <v>27</v>
      </c>
      <c r="D16" s="23">
        <v>4000</v>
      </c>
      <c r="E16" s="23"/>
      <c r="F16" s="23"/>
      <c r="G16" s="24">
        <v>4000</v>
      </c>
      <c r="H16" s="25">
        <v>1.2565260823401541E-2</v>
      </c>
      <c r="I16" s="24">
        <v>4000</v>
      </c>
      <c r="J16" s="25">
        <v>1.2565260823401541E-2</v>
      </c>
      <c r="K16" s="26">
        <v>3</v>
      </c>
      <c r="Q16" s="14">
        <v>15</v>
      </c>
      <c r="R16" s="2" t="s">
        <v>34</v>
      </c>
      <c r="S16" s="2" t="s">
        <v>35</v>
      </c>
      <c r="T16" s="10">
        <v>10000</v>
      </c>
      <c r="U16" s="10"/>
      <c r="V16" s="10"/>
      <c r="W16" s="11">
        <f t="shared" si="2"/>
        <v>10000</v>
      </c>
      <c r="X16" s="12">
        <f t="shared" si="0"/>
        <v>3.1413152058503854E-2</v>
      </c>
      <c r="Y16" s="11">
        <f t="shared" si="3"/>
        <v>10000</v>
      </c>
      <c r="Z16" s="12">
        <f t="shared" si="1"/>
        <v>3.1413152058503854E-2</v>
      </c>
      <c r="AA16">
        <v>1</v>
      </c>
    </row>
    <row r="17" spans="1:27" x14ac:dyDescent="0.2">
      <c r="A17" s="13">
        <v>4</v>
      </c>
      <c r="B17" s="22" t="s">
        <v>14</v>
      </c>
      <c r="C17" s="22" t="s">
        <v>15</v>
      </c>
      <c r="D17" s="23">
        <v>2700</v>
      </c>
      <c r="E17" s="23"/>
      <c r="F17" s="23"/>
      <c r="G17" s="24">
        <v>2700</v>
      </c>
      <c r="H17" s="25">
        <v>8.48155105579604E-3</v>
      </c>
      <c r="I17" s="24">
        <v>2700</v>
      </c>
      <c r="J17" s="25">
        <v>8.48155105579604E-3</v>
      </c>
      <c r="K17" s="26">
        <v>3</v>
      </c>
      <c r="Q17" s="14">
        <v>16</v>
      </c>
      <c r="R17" s="2" t="s">
        <v>36</v>
      </c>
      <c r="S17" s="2" t="s">
        <v>37</v>
      </c>
      <c r="T17" s="10">
        <v>50</v>
      </c>
      <c r="U17" s="10"/>
      <c r="V17" s="10"/>
      <c r="W17" s="11">
        <f t="shared" si="2"/>
        <v>50</v>
      </c>
      <c r="X17" s="12">
        <f t="shared" si="0"/>
        <v>1.5706576029251928E-4</v>
      </c>
      <c r="Y17" s="11">
        <f t="shared" si="3"/>
        <v>50</v>
      </c>
      <c r="Z17" s="12">
        <f t="shared" si="1"/>
        <v>1.5706576029251928E-4</v>
      </c>
      <c r="AA17">
        <v>1</v>
      </c>
    </row>
    <row r="18" spans="1:27" x14ac:dyDescent="0.2">
      <c r="A18" s="13">
        <v>6</v>
      </c>
      <c r="B18" s="17" t="s">
        <v>18</v>
      </c>
      <c r="C18" s="17" t="s">
        <v>17</v>
      </c>
      <c r="D18" s="18">
        <v>2620</v>
      </c>
      <c r="E18" s="18"/>
      <c r="F18" s="18"/>
      <c r="G18" s="19">
        <v>2620</v>
      </c>
      <c r="H18" s="20">
        <v>8.2302458393280105E-3</v>
      </c>
      <c r="I18" s="19">
        <v>2620</v>
      </c>
      <c r="J18" s="20">
        <v>8.2302458393280105E-3</v>
      </c>
      <c r="K18" s="21">
        <v>1</v>
      </c>
      <c r="Q18" s="14">
        <v>17</v>
      </c>
      <c r="R18" s="2" t="s">
        <v>38</v>
      </c>
      <c r="S18" s="2" t="s">
        <v>39</v>
      </c>
      <c r="T18" s="10">
        <v>200</v>
      </c>
      <c r="U18" s="10"/>
      <c r="V18" s="10"/>
      <c r="W18" s="11">
        <f t="shared" si="2"/>
        <v>200</v>
      </c>
      <c r="X18" s="12">
        <f t="shared" si="0"/>
        <v>6.2826304117007711E-4</v>
      </c>
      <c r="Y18" s="11">
        <f t="shared" si="3"/>
        <v>200</v>
      </c>
      <c r="Z18" s="12">
        <f t="shared" si="1"/>
        <v>6.2826304117007711E-4</v>
      </c>
      <c r="AA18">
        <v>1</v>
      </c>
    </row>
    <row r="19" spans="1:27" x14ac:dyDescent="0.2">
      <c r="A19" s="13">
        <v>13</v>
      </c>
      <c r="B19" s="22" t="s">
        <v>30</v>
      </c>
      <c r="C19" s="22" t="s">
        <v>31</v>
      </c>
      <c r="D19" s="23">
        <v>2600</v>
      </c>
      <c r="E19" s="23"/>
      <c r="F19" s="23"/>
      <c r="G19" s="24">
        <v>2600</v>
      </c>
      <c r="H19" s="25">
        <v>8.1674195352110027E-3</v>
      </c>
      <c r="I19" s="24">
        <v>2600</v>
      </c>
      <c r="J19" s="25">
        <v>8.1674195352110027E-3</v>
      </c>
      <c r="K19" s="26">
        <v>3</v>
      </c>
      <c r="Q19" s="13">
        <v>18</v>
      </c>
      <c r="R19" s="2" t="s">
        <v>40</v>
      </c>
      <c r="S19" s="2" t="s">
        <v>41</v>
      </c>
      <c r="T19" s="10">
        <v>500</v>
      </c>
      <c r="U19" s="10"/>
      <c r="V19" s="10"/>
      <c r="W19" s="11">
        <f t="shared" si="2"/>
        <v>500</v>
      </c>
      <c r="X19" s="12">
        <f t="shared" si="0"/>
        <v>1.5706576029251927E-3</v>
      </c>
      <c r="Y19" s="11">
        <f t="shared" si="3"/>
        <v>500</v>
      </c>
      <c r="Z19" s="12">
        <f t="shared" si="1"/>
        <v>1.5706576029251927E-3</v>
      </c>
      <c r="AA19">
        <v>2</v>
      </c>
    </row>
    <row r="20" spans="1:27" x14ac:dyDescent="0.2">
      <c r="A20" s="13">
        <v>41</v>
      </c>
      <c r="B20" s="17" t="s">
        <v>69</v>
      </c>
      <c r="C20" s="17" t="s">
        <v>70</v>
      </c>
      <c r="D20" s="18">
        <v>2000</v>
      </c>
      <c r="E20" s="18"/>
      <c r="F20" s="18"/>
      <c r="G20" s="19">
        <v>2000</v>
      </c>
      <c r="H20" s="20">
        <v>6.2826304117007707E-3</v>
      </c>
      <c r="I20" s="19">
        <v>2000</v>
      </c>
      <c r="J20" s="20">
        <v>6.2826304117007707E-3</v>
      </c>
      <c r="K20" s="21">
        <v>1</v>
      </c>
      <c r="Q20" s="15">
        <v>19</v>
      </c>
      <c r="R20" s="2" t="s">
        <v>34</v>
      </c>
      <c r="S20" s="2" t="s">
        <v>42</v>
      </c>
      <c r="T20" s="10">
        <v>2500</v>
      </c>
      <c r="U20" s="10"/>
      <c r="V20" s="10"/>
      <c r="W20" s="11">
        <f t="shared" si="2"/>
        <v>2500</v>
      </c>
      <c r="X20" s="12">
        <f t="shared" si="0"/>
        <v>7.8532880146259636E-3</v>
      </c>
      <c r="Y20" s="11">
        <f t="shared" si="3"/>
        <v>2500</v>
      </c>
      <c r="Z20" s="12">
        <f t="shared" si="1"/>
        <v>7.8532880146259636E-3</v>
      </c>
      <c r="AA20">
        <v>3</v>
      </c>
    </row>
    <row r="21" spans="1:27" x14ac:dyDescent="0.2">
      <c r="A21" s="13">
        <v>42</v>
      </c>
      <c r="B21" s="17" t="s">
        <v>71</v>
      </c>
      <c r="C21" s="17" t="s">
        <v>70</v>
      </c>
      <c r="D21" s="18">
        <v>1000</v>
      </c>
      <c r="E21" s="18"/>
      <c r="F21" s="18"/>
      <c r="G21" s="19">
        <v>1000</v>
      </c>
      <c r="H21" s="20">
        <v>3.1413152058503853E-3</v>
      </c>
      <c r="I21" s="19">
        <v>1000</v>
      </c>
      <c r="J21" s="20">
        <v>3.1413152058503853E-3</v>
      </c>
      <c r="K21" s="21">
        <v>1</v>
      </c>
      <c r="Q21" s="15">
        <v>20</v>
      </c>
      <c r="R21" s="2" t="s">
        <v>43</v>
      </c>
      <c r="S21" s="2" t="s">
        <v>44</v>
      </c>
      <c r="T21" s="10">
        <v>1376</v>
      </c>
      <c r="U21" s="10"/>
      <c r="V21" s="10"/>
      <c r="W21" s="11">
        <f t="shared" si="2"/>
        <v>1376</v>
      </c>
      <c r="X21" s="12">
        <f t="shared" si="0"/>
        <v>4.3224497232501307E-3</v>
      </c>
      <c r="Y21" s="11">
        <f t="shared" si="3"/>
        <v>1376</v>
      </c>
      <c r="Z21" s="12">
        <f t="shared" si="1"/>
        <v>4.3224497232501307E-3</v>
      </c>
      <c r="AA21">
        <v>3</v>
      </c>
    </row>
    <row r="22" spans="1:27" x14ac:dyDescent="0.2">
      <c r="A22" s="13">
        <v>7</v>
      </c>
      <c r="B22" s="22" t="s">
        <v>19</v>
      </c>
      <c r="C22" s="22" t="s">
        <v>20</v>
      </c>
      <c r="D22" s="23">
        <v>601</v>
      </c>
      <c r="E22" s="23"/>
      <c r="F22" s="23"/>
      <c r="G22" s="24">
        <v>601</v>
      </c>
      <c r="H22" s="25">
        <v>1.8879304387160816E-3</v>
      </c>
      <c r="I22" s="24">
        <v>601</v>
      </c>
      <c r="J22" s="25">
        <v>1.8879304387160816E-3</v>
      </c>
      <c r="K22" s="26">
        <v>3</v>
      </c>
      <c r="Q22" s="15">
        <v>21</v>
      </c>
      <c r="R22" s="2" t="s">
        <v>45</v>
      </c>
      <c r="S22" s="2" t="s">
        <v>44</v>
      </c>
      <c r="T22" s="10">
        <v>966</v>
      </c>
      <c r="U22" s="10"/>
      <c r="V22" s="10"/>
      <c r="W22" s="11">
        <f t="shared" si="2"/>
        <v>966</v>
      </c>
      <c r="X22" s="12">
        <f t="shared" si="0"/>
        <v>3.0345104888514721E-3</v>
      </c>
      <c r="Y22" s="11">
        <f t="shared" si="3"/>
        <v>966</v>
      </c>
      <c r="Z22" s="12">
        <f t="shared" si="1"/>
        <v>3.0345104888514721E-3</v>
      </c>
      <c r="AA22">
        <v>3</v>
      </c>
    </row>
    <row r="23" spans="1:27" x14ac:dyDescent="0.2">
      <c r="A23" s="13">
        <v>1</v>
      </c>
      <c r="B23" s="17" t="s">
        <v>7</v>
      </c>
      <c r="C23" s="17" t="s">
        <v>8</v>
      </c>
      <c r="D23" s="18">
        <v>543</v>
      </c>
      <c r="E23" s="18"/>
      <c r="F23" s="18"/>
      <c r="G23" s="19">
        <v>543</v>
      </c>
      <c r="H23" s="20">
        <v>1.7057341567767593E-3</v>
      </c>
      <c r="I23" s="19">
        <v>543</v>
      </c>
      <c r="J23" s="20">
        <v>1.7057341567767593E-3</v>
      </c>
      <c r="K23" s="21">
        <v>1</v>
      </c>
      <c r="Q23" s="13">
        <v>22</v>
      </c>
      <c r="R23" s="2" t="s">
        <v>46</v>
      </c>
      <c r="S23" s="2" t="s">
        <v>47</v>
      </c>
      <c r="T23" s="10"/>
      <c r="U23" s="10"/>
      <c r="V23" s="10">
        <v>361</v>
      </c>
      <c r="W23" s="11">
        <f t="shared" si="2"/>
        <v>361</v>
      </c>
      <c r="X23" s="12">
        <f t="shared" si="0"/>
        <v>1.1340147893119891E-3</v>
      </c>
      <c r="Y23" s="11">
        <f t="shared" si="3"/>
        <v>0</v>
      </c>
      <c r="Z23" s="12">
        <f t="shared" si="1"/>
        <v>0</v>
      </c>
      <c r="AA23">
        <v>2</v>
      </c>
    </row>
    <row r="24" spans="1:27" x14ac:dyDescent="0.2">
      <c r="A24" s="13">
        <v>18</v>
      </c>
      <c r="B24" s="17" t="s">
        <v>40</v>
      </c>
      <c r="C24" s="17" t="s">
        <v>41</v>
      </c>
      <c r="D24" s="18">
        <v>500</v>
      </c>
      <c r="E24" s="18"/>
      <c r="F24" s="18"/>
      <c r="G24" s="19">
        <v>500</v>
      </c>
      <c r="H24" s="20">
        <v>1.5706576029251927E-3</v>
      </c>
      <c r="I24" s="19">
        <v>500</v>
      </c>
      <c r="J24" s="20">
        <v>1.5706576029251927E-3</v>
      </c>
      <c r="K24" s="21">
        <v>1</v>
      </c>
      <c r="Q24" s="13">
        <v>23</v>
      </c>
      <c r="R24" s="1"/>
      <c r="S24" s="2" t="s">
        <v>48</v>
      </c>
      <c r="T24" s="10"/>
      <c r="U24" s="10">
        <v>361</v>
      </c>
      <c r="V24" s="10"/>
      <c r="W24" s="11">
        <f t="shared" si="2"/>
        <v>0</v>
      </c>
      <c r="X24" s="12">
        <f t="shared" si="0"/>
        <v>0</v>
      </c>
      <c r="Y24" s="11">
        <f t="shared" si="3"/>
        <v>361</v>
      </c>
      <c r="Z24" s="12">
        <f t="shared" si="1"/>
        <v>1.1340147893119891E-3</v>
      </c>
      <c r="AA24">
        <v>2</v>
      </c>
    </row>
    <row r="25" spans="1:27" x14ac:dyDescent="0.2">
      <c r="A25" s="13">
        <v>8</v>
      </c>
      <c r="B25" s="17" t="s">
        <v>21</v>
      </c>
      <c r="C25" s="17" t="s">
        <v>22</v>
      </c>
      <c r="D25" s="18">
        <v>460</v>
      </c>
      <c r="E25" s="18"/>
      <c r="F25" s="18"/>
      <c r="G25" s="19">
        <v>460</v>
      </c>
      <c r="H25" s="20">
        <v>1.4450049946911772E-3</v>
      </c>
      <c r="I25" s="19">
        <v>460</v>
      </c>
      <c r="J25" s="20">
        <v>1.4450049946911772E-3</v>
      </c>
      <c r="K25" s="21">
        <v>1</v>
      </c>
      <c r="Q25" s="14">
        <v>24</v>
      </c>
      <c r="R25" s="2" t="s">
        <v>49</v>
      </c>
      <c r="S25" s="2" t="s">
        <v>50</v>
      </c>
      <c r="T25" s="10">
        <v>2000</v>
      </c>
      <c r="U25" s="10"/>
      <c r="V25" s="10"/>
      <c r="W25" s="11">
        <f t="shared" si="2"/>
        <v>2000</v>
      </c>
      <c r="X25" s="12">
        <f t="shared" si="0"/>
        <v>6.2826304117007707E-3</v>
      </c>
      <c r="Y25" s="11">
        <f t="shared" si="3"/>
        <v>2000</v>
      </c>
      <c r="Z25" s="12">
        <f t="shared" si="1"/>
        <v>6.2826304117007707E-3</v>
      </c>
      <c r="AA25">
        <v>1</v>
      </c>
    </row>
    <row r="26" spans="1:27" x14ac:dyDescent="0.2">
      <c r="A26" s="13">
        <v>9</v>
      </c>
      <c r="B26" s="17" t="s">
        <v>23</v>
      </c>
      <c r="C26" s="17" t="s">
        <v>24</v>
      </c>
      <c r="D26" s="18">
        <v>460</v>
      </c>
      <c r="E26" s="18"/>
      <c r="F26" s="18"/>
      <c r="G26" s="19">
        <v>460</v>
      </c>
      <c r="H26" s="20">
        <v>1.4450049946911772E-3</v>
      </c>
      <c r="I26" s="19">
        <v>460</v>
      </c>
      <c r="J26" s="20">
        <v>1.4450049946911772E-3</v>
      </c>
      <c r="K26" s="21">
        <v>1</v>
      </c>
      <c r="Q26" s="1">
        <v>25</v>
      </c>
      <c r="R26" s="2" t="s">
        <v>51</v>
      </c>
      <c r="S26" s="2" t="s">
        <v>52</v>
      </c>
      <c r="T26" s="10">
        <v>30</v>
      </c>
      <c r="U26" s="10"/>
      <c r="V26" s="10"/>
      <c r="W26" s="11">
        <f t="shared" si="2"/>
        <v>30</v>
      </c>
      <c r="X26" s="12">
        <f t="shared" si="0"/>
        <v>9.4239456175511567E-5</v>
      </c>
      <c r="Y26" s="11">
        <f t="shared" si="3"/>
        <v>30</v>
      </c>
      <c r="Z26" s="12">
        <f t="shared" si="1"/>
        <v>9.4239456175511567E-5</v>
      </c>
      <c r="AA26">
        <v>4</v>
      </c>
    </row>
    <row r="27" spans="1:27" x14ac:dyDescent="0.2">
      <c r="A27" s="13">
        <v>10</v>
      </c>
      <c r="B27" s="17" t="s">
        <v>25</v>
      </c>
      <c r="C27" s="17" t="s">
        <v>24</v>
      </c>
      <c r="D27" s="18">
        <v>460</v>
      </c>
      <c r="E27" s="18"/>
      <c r="F27" s="18"/>
      <c r="G27" s="19">
        <v>460</v>
      </c>
      <c r="H27" s="20">
        <v>1.4450049946911772E-3</v>
      </c>
      <c r="I27" s="19">
        <v>460</v>
      </c>
      <c r="J27" s="20">
        <v>1.4450049946911772E-3</v>
      </c>
      <c r="K27" s="21">
        <v>1</v>
      </c>
      <c r="Q27" s="14">
        <v>26</v>
      </c>
      <c r="R27" s="2" t="s">
        <v>53</v>
      </c>
      <c r="S27" s="2" t="s">
        <v>54</v>
      </c>
      <c r="T27" s="10">
        <v>7905</v>
      </c>
      <c r="U27" s="10">
        <v>14350</v>
      </c>
      <c r="V27" s="10"/>
      <c r="W27" s="11">
        <f t="shared" si="2"/>
        <v>7905</v>
      </c>
      <c r="X27" s="12">
        <f t="shared" si="0"/>
        <v>2.4832096702247296E-2</v>
      </c>
      <c r="Y27" s="11">
        <f t="shared" si="3"/>
        <v>22255</v>
      </c>
      <c r="Z27" s="12">
        <f t="shared" si="1"/>
        <v>6.9909969906200325E-2</v>
      </c>
      <c r="AA27">
        <v>1</v>
      </c>
    </row>
    <row r="28" spans="1:27" x14ac:dyDescent="0.2">
      <c r="A28" s="13">
        <v>23</v>
      </c>
      <c r="B28" s="15"/>
      <c r="C28" s="22" t="s">
        <v>48</v>
      </c>
      <c r="D28" s="23"/>
      <c r="E28" s="23">
        <v>361</v>
      </c>
      <c r="F28" s="23"/>
      <c r="G28" s="24">
        <v>0</v>
      </c>
      <c r="H28" s="25">
        <v>0</v>
      </c>
      <c r="I28" s="24">
        <v>361</v>
      </c>
      <c r="J28" s="25">
        <v>1.1340147893119891E-3</v>
      </c>
      <c r="K28" s="26">
        <v>3</v>
      </c>
      <c r="Q28" s="15">
        <v>27</v>
      </c>
      <c r="R28" s="2" t="s">
        <v>55</v>
      </c>
      <c r="S28" s="2" t="s">
        <v>54</v>
      </c>
      <c r="T28" s="10">
        <v>2200</v>
      </c>
      <c r="U28" s="10"/>
      <c r="V28" s="10"/>
      <c r="W28" s="11">
        <f t="shared" si="2"/>
        <v>2200</v>
      </c>
      <c r="X28" s="12">
        <f t="shared" si="0"/>
        <v>6.910893452870848E-3</v>
      </c>
      <c r="Y28" s="11">
        <f t="shared" si="3"/>
        <v>2200</v>
      </c>
      <c r="Z28" s="12">
        <f t="shared" si="1"/>
        <v>6.910893452870848E-3</v>
      </c>
      <c r="AA28">
        <v>3</v>
      </c>
    </row>
    <row r="29" spans="1:27" x14ac:dyDescent="0.2">
      <c r="A29" s="13">
        <v>5</v>
      </c>
      <c r="B29" s="22" t="s">
        <v>16</v>
      </c>
      <c r="C29" s="22" t="s">
        <v>17</v>
      </c>
      <c r="D29" s="23">
        <v>150</v>
      </c>
      <c r="E29" s="23"/>
      <c r="F29" s="23"/>
      <c r="G29" s="24">
        <v>150</v>
      </c>
      <c r="H29" s="25">
        <v>4.7119728087755783E-4</v>
      </c>
      <c r="I29" s="24">
        <v>150</v>
      </c>
      <c r="J29" s="25">
        <v>4.7119728087755783E-4</v>
      </c>
      <c r="K29" s="26">
        <v>3</v>
      </c>
      <c r="Q29" s="13">
        <v>28</v>
      </c>
      <c r="R29" s="2" t="s">
        <v>14</v>
      </c>
      <c r="S29" s="2" t="s">
        <v>54</v>
      </c>
      <c r="T29" s="10">
        <v>17370</v>
      </c>
      <c r="U29" s="10"/>
      <c r="V29" s="10"/>
      <c r="W29" s="11">
        <f t="shared" si="2"/>
        <v>17370</v>
      </c>
      <c r="X29" s="12">
        <f t="shared" si="0"/>
        <v>5.4564645125621196E-2</v>
      </c>
      <c r="Y29" s="11">
        <f t="shared" si="3"/>
        <v>17370</v>
      </c>
      <c r="Z29" s="12">
        <f t="shared" si="1"/>
        <v>5.4564645125621196E-2</v>
      </c>
      <c r="AA29">
        <v>2</v>
      </c>
    </row>
    <row r="30" spans="1:27" x14ac:dyDescent="0.2">
      <c r="A30" s="13">
        <v>30</v>
      </c>
      <c r="B30" s="22" t="s">
        <v>57</v>
      </c>
      <c r="C30" s="22" t="s">
        <v>54</v>
      </c>
      <c r="D30" s="23">
        <v>30</v>
      </c>
      <c r="E30" s="23"/>
      <c r="F30" s="23"/>
      <c r="G30" s="24">
        <v>30</v>
      </c>
      <c r="H30" s="25">
        <v>9.4239456175511567E-5</v>
      </c>
      <c r="I30" s="24">
        <v>30</v>
      </c>
      <c r="J30" s="25">
        <v>9.4239456175511567E-5</v>
      </c>
      <c r="K30" s="26">
        <v>3</v>
      </c>
      <c r="Q30" s="13">
        <v>29</v>
      </c>
      <c r="R30" s="2" t="s">
        <v>56</v>
      </c>
      <c r="S30" s="2" t="s">
        <v>54</v>
      </c>
      <c r="T30" s="10">
        <v>2</v>
      </c>
      <c r="U30" s="10"/>
      <c r="V30" s="10"/>
      <c r="W30" s="11">
        <f t="shared" si="2"/>
        <v>2</v>
      </c>
      <c r="X30" s="12">
        <f t="shared" si="0"/>
        <v>6.2826304117007708E-6</v>
      </c>
      <c r="Y30" s="11">
        <f t="shared" si="3"/>
        <v>2</v>
      </c>
      <c r="Z30" s="12">
        <f t="shared" si="1"/>
        <v>6.2826304117007708E-6</v>
      </c>
      <c r="AA30">
        <v>2</v>
      </c>
    </row>
    <row r="31" spans="1:27" x14ac:dyDescent="0.2">
      <c r="A31" s="13">
        <v>36</v>
      </c>
      <c r="B31" s="22" t="s">
        <v>62</v>
      </c>
      <c r="C31" s="22" t="s">
        <v>54</v>
      </c>
      <c r="D31" s="23">
        <v>29</v>
      </c>
      <c r="E31" s="23"/>
      <c r="F31" s="23"/>
      <c r="G31" s="24">
        <v>29</v>
      </c>
      <c r="H31" s="25">
        <v>9.1098140969661184E-5</v>
      </c>
      <c r="I31" s="24">
        <v>29</v>
      </c>
      <c r="J31" s="25">
        <v>9.1098140969661184E-5</v>
      </c>
      <c r="K31" s="26">
        <v>3</v>
      </c>
      <c r="Q31" s="13">
        <v>30</v>
      </c>
      <c r="R31" s="2" t="s">
        <v>57</v>
      </c>
      <c r="S31" s="2" t="s">
        <v>54</v>
      </c>
      <c r="T31" s="10">
        <v>30</v>
      </c>
      <c r="U31" s="10"/>
      <c r="V31" s="10"/>
      <c r="W31" s="11">
        <f t="shared" si="2"/>
        <v>30</v>
      </c>
      <c r="X31" s="12">
        <f t="shared" si="0"/>
        <v>9.4239456175511567E-5</v>
      </c>
      <c r="Y31" s="11">
        <f t="shared" si="3"/>
        <v>30</v>
      </c>
      <c r="Z31" s="12">
        <f t="shared" si="1"/>
        <v>9.4239456175511567E-5</v>
      </c>
      <c r="AA31">
        <v>2</v>
      </c>
    </row>
    <row r="32" spans="1:27" x14ac:dyDescent="0.2">
      <c r="A32" s="13">
        <v>29</v>
      </c>
      <c r="B32" s="17" t="s">
        <v>56</v>
      </c>
      <c r="C32" s="17" t="s">
        <v>54</v>
      </c>
      <c r="D32" s="18">
        <v>2</v>
      </c>
      <c r="E32" s="18"/>
      <c r="F32" s="18"/>
      <c r="G32" s="19">
        <v>2</v>
      </c>
      <c r="H32" s="20">
        <v>6.2826304117007708E-6</v>
      </c>
      <c r="I32" s="19">
        <v>2</v>
      </c>
      <c r="J32" s="20">
        <v>6.2826304117007708E-6</v>
      </c>
      <c r="K32" s="21">
        <v>1</v>
      </c>
      <c r="Q32" s="13">
        <v>31</v>
      </c>
      <c r="R32" s="2" t="s">
        <v>58</v>
      </c>
      <c r="S32" s="2" t="s">
        <v>54</v>
      </c>
      <c r="T32" s="10">
        <v>7016</v>
      </c>
      <c r="U32" s="10"/>
      <c r="V32" s="10"/>
      <c r="W32" s="11">
        <f t="shared" si="2"/>
        <v>7016</v>
      </c>
      <c r="X32" s="12">
        <f t="shared" si="0"/>
        <v>2.2039467484246303E-2</v>
      </c>
      <c r="Y32" s="11">
        <f t="shared" si="3"/>
        <v>7016</v>
      </c>
      <c r="Z32" s="12">
        <f t="shared" si="1"/>
        <v>2.2039467484246303E-2</v>
      </c>
      <c r="AA32">
        <v>2</v>
      </c>
    </row>
    <row r="33" spans="1:27" x14ac:dyDescent="0.2">
      <c r="A33" s="13">
        <v>40</v>
      </c>
      <c r="B33" s="17" t="s">
        <v>67</v>
      </c>
      <c r="C33" s="17" t="s">
        <v>68</v>
      </c>
      <c r="D33" s="18">
        <v>2</v>
      </c>
      <c r="E33" s="18"/>
      <c r="F33" s="18"/>
      <c r="G33" s="19">
        <v>2</v>
      </c>
      <c r="H33" s="20">
        <v>6.2826304117007708E-6</v>
      </c>
      <c r="I33" s="19">
        <v>2</v>
      </c>
      <c r="J33" s="20">
        <v>6.2826304117007708E-6</v>
      </c>
      <c r="K33" s="21">
        <v>1</v>
      </c>
      <c r="Q33" s="14">
        <v>32</v>
      </c>
      <c r="R33" s="2" t="s">
        <v>36</v>
      </c>
      <c r="S33" s="2" t="s">
        <v>54</v>
      </c>
      <c r="T33" s="10">
        <v>43424</v>
      </c>
      <c r="U33" s="10">
        <v>20000</v>
      </c>
      <c r="V33" s="10">
        <v>59750</v>
      </c>
      <c r="W33" s="11">
        <f t="shared" si="2"/>
        <v>103174</v>
      </c>
      <c r="X33" s="12">
        <f t="shared" si="0"/>
        <v>0.32410205504840767</v>
      </c>
      <c r="Y33" s="11">
        <f t="shared" si="3"/>
        <v>63424</v>
      </c>
      <c r="Z33" s="12">
        <f t="shared" si="1"/>
        <v>0.19923477561585484</v>
      </c>
      <c r="AA33">
        <v>1</v>
      </c>
    </row>
    <row r="34" spans="1:27" x14ac:dyDescent="0.2">
      <c r="A34" s="13">
        <v>22</v>
      </c>
      <c r="B34" s="22" t="s">
        <v>46</v>
      </c>
      <c r="C34" s="22" t="s">
        <v>47</v>
      </c>
      <c r="D34" s="23"/>
      <c r="E34" s="23"/>
      <c r="F34" s="23">
        <v>361</v>
      </c>
      <c r="G34" s="24">
        <v>361</v>
      </c>
      <c r="H34" s="25">
        <v>1.1340147893119891E-3</v>
      </c>
      <c r="I34" s="24">
        <v>0</v>
      </c>
      <c r="J34" s="25">
        <v>0</v>
      </c>
      <c r="K34" s="26">
        <v>3</v>
      </c>
      <c r="Q34" s="15">
        <v>33</v>
      </c>
      <c r="R34" s="2" t="s">
        <v>59</v>
      </c>
      <c r="S34" s="2" t="s">
        <v>54</v>
      </c>
      <c r="T34" s="10">
        <v>16566</v>
      </c>
      <c r="U34" s="10">
        <v>16350</v>
      </c>
      <c r="V34" s="10"/>
      <c r="W34" s="11">
        <f t="shared" si="2"/>
        <v>16566</v>
      </c>
      <c r="X34" s="12">
        <f t="shared" ref="X34:X53" si="4">W34/$V$55</f>
        <v>5.2039027700117486E-2</v>
      </c>
      <c r="Y34" s="11">
        <f t="shared" si="3"/>
        <v>32916</v>
      </c>
      <c r="Z34" s="12">
        <f t="shared" ref="Z34:Z54" si="5">Y34/$V$55</f>
        <v>0.10339953131577129</v>
      </c>
      <c r="AA34">
        <v>3</v>
      </c>
    </row>
    <row r="35" spans="1:27" x14ac:dyDescent="0.2">
      <c r="A35" s="13">
        <v>35</v>
      </c>
      <c r="B35" s="17" t="s">
        <v>61</v>
      </c>
      <c r="C35" s="17" t="s">
        <v>54</v>
      </c>
      <c r="D35" s="18"/>
      <c r="E35" s="18"/>
      <c r="F35" s="18">
        <v>6072</v>
      </c>
      <c r="G35" s="19">
        <v>6072</v>
      </c>
      <c r="H35" s="20">
        <v>1.9074065929923542E-2</v>
      </c>
      <c r="I35" s="19">
        <v>0</v>
      </c>
      <c r="J35" s="20">
        <v>0</v>
      </c>
      <c r="K35" s="21">
        <v>1</v>
      </c>
      <c r="Q35" s="14">
        <v>34</v>
      </c>
      <c r="R35" s="2" t="s">
        <v>60</v>
      </c>
      <c r="S35" s="2" t="s">
        <v>54</v>
      </c>
      <c r="T35" s="10">
        <v>8000</v>
      </c>
      <c r="U35" s="10"/>
      <c r="V35" s="10">
        <v>20000</v>
      </c>
      <c r="W35" s="11">
        <f t="shared" si="2"/>
        <v>28000</v>
      </c>
      <c r="X35" s="12">
        <f t="shared" si="4"/>
        <v>8.7956825763810795E-2</v>
      </c>
      <c r="Y35" s="11">
        <f t="shared" si="3"/>
        <v>8000</v>
      </c>
      <c r="Z35" s="12">
        <f t="shared" si="5"/>
        <v>2.5130521646803083E-2</v>
      </c>
      <c r="AA35">
        <v>1</v>
      </c>
    </row>
    <row r="36" spans="1:27" x14ac:dyDescent="0.2">
      <c r="A36" s="15">
        <v>33</v>
      </c>
      <c r="B36" s="2" t="s">
        <v>59</v>
      </c>
      <c r="C36" s="2" t="s">
        <v>54</v>
      </c>
      <c r="D36" s="10">
        <v>16566</v>
      </c>
      <c r="E36" s="10">
        <v>16350</v>
      </c>
      <c r="F36" s="10"/>
      <c r="G36" s="11">
        <v>16566</v>
      </c>
      <c r="H36" s="12">
        <v>5.2039027700117486E-2</v>
      </c>
      <c r="I36" s="11">
        <v>32916</v>
      </c>
      <c r="J36" s="12">
        <v>0.10339953131577129</v>
      </c>
      <c r="K36">
        <v>3</v>
      </c>
      <c r="Q36" s="13">
        <v>35</v>
      </c>
      <c r="R36" s="2" t="s">
        <v>61</v>
      </c>
      <c r="S36" s="2" t="s">
        <v>54</v>
      </c>
      <c r="T36" s="10"/>
      <c r="U36" s="10"/>
      <c r="V36" s="10">
        <v>6072</v>
      </c>
      <c r="W36" s="11">
        <f t="shared" si="2"/>
        <v>6072</v>
      </c>
      <c r="X36" s="12">
        <f t="shared" si="4"/>
        <v>1.9074065929923542E-2</v>
      </c>
      <c r="Y36" s="11">
        <f t="shared" si="3"/>
        <v>0</v>
      </c>
      <c r="Z36" s="12">
        <f t="shared" si="5"/>
        <v>0</v>
      </c>
      <c r="AA36">
        <v>2</v>
      </c>
    </row>
    <row r="37" spans="1:27" x14ac:dyDescent="0.2">
      <c r="A37" s="15">
        <v>39</v>
      </c>
      <c r="B37" s="2" t="s">
        <v>66</v>
      </c>
      <c r="C37" s="2" t="s">
        <v>54</v>
      </c>
      <c r="D37" s="10">
        <v>5300</v>
      </c>
      <c r="E37" s="10">
        <v>16350</v>
      </c>
      <c r="F37" s="10"/>
      <c r="G37" s="11">
        <v>5300</v>
      </c>
      <c r="H37" s="12">
        <v>1.6648970591007044E-2</v>
      </c>
      <c r="I37" s="11">
        <v>21650</v>
      </c>
      <c r="J37" s="12">
        <v>6.8009474206660842E-2</v>
      </c>
      <c r="K37">
        <v>3</v>
      </c>
      <c r="Q37" s="13">
        <v>36</v>
      </c>
      <c r="R37" s="2" t="s">
        <v>62</v>
      </c>
      <c r="S37" s="2" t="s">
        <v>54</v>
      </c>
      <c r="T37" s="10">
        <v>29</v>
      </c>
      <c r="U37" s="10"/>
      <c r="V37" s="10"/>
      <c r="W37" s="11">
        <f t="shared" si="2"/>
        <v>29</v>
      </c>
      <c r="X37" s="12">
        <f t="shared" si="4"/>
        <v>9.1098140969661184E-5</v>
      </c>
      <c r="Y37" s="11">
        <f t="shared" si="3"/>
        <v>29</v>
      </c>
      <c r="Z37" s="12">
        <f t="shared" si="5"/>
        <v>9.1098140969661184E-5</v>
      </c>
      <c r="AA37">
        <v>2</v>
      </c>
    </row>
    <row r="38" spans="1:27" x14ac:dyDescent="0.2">
      <c r="A38" s="15">
        <v>38</v>
      </c>
      <c r="B38" s="17" t="s">
        <v>65</v>
      </c>
      <c r="C38" s="17" t="s">
        <v>54</v>
      </c>
      <c r="D38" s="18">
        <v>136</v>
      </c>
      <c r="E38" s="18">
        <v>16350</v>
      </c>
      <c r="F38" s="18"/>
      <c r="G38" s="19">
        <v>136</v>
      </c>
      <c r="H38" s="20">
        <v>4.2721886799565245E-4</v>
      </c>
      <c r="I38" s="19">
        <v>16486</v>
      </c>
      <c r="J38" s="20">
        <v>5.1787722483649455E-2</v>
      </c>
      <c r="K38" s="21">
        <v>1</v>
      </c>
      <c r="Q38" s="13">
        <v>37</v>
      </c>
      <c r="R38" s="2" t="s">
        <v>63</v>
      </c>
      <c r="S38" s="2" t="s">
        <v>64</v>
      </c>
      <c r="T38" s="10">
        <v>18216</v>
      </c>
      <c r="U38" s="10">
        <v>6072</v>
      </c>
      <c r="V38" s="10"/>
      <c r="W38" s="11">
        <f t="shared" si="2"/>
        <v>18216</v>
      </c>
      <c r="X38" s="12">
        <f t="shared" si="4"/>
        <v>5.7222197789770619E-2</v>
      </c>
      <c r="Y38" s="11">
        <f t="shared" si="3"/>
        <v>24288</v>
      </c>
      <c r="Z38" s="12">
        <f t="shared" si="5"/>
        <v>7.6296263719694168E-2</v>
      </c>
      <c r="AA38">
        <v>2</v>
      </c>
    </row>
    <row r="39" spans="1:27" x14ac:dyDescent="0.2">
      <c r="A39" s="15">
        <v>14</v>
      </c>
      <c r="B39" s="17" t="s">
        <v>32</v>
      </c>
      <c r="C39" s="17" t="s">
        <v>33</v>
      </c>
      <c r="D39" s="18">
        <v>16000</v>
      </c>
      <c r="E39" s="18"/>
      <c r="F39" s="18"/>
      <c r="G39" s="19">
        <v>16000</v>
      </c>
      <c r="H39" s="20">
        <v>5.0261043293606165E-2</v>
      </c>
      <c r="I39" s="19">
        <v>16000</v>
      </c>
      <c r="J39" s="20">
        <v>5.0261043293606165E-2</v>
      </c>
      <c r="K39" s="21">
        <v>1</v>
      </c>
      <c r="Q39" s="15">
        <v>38</v>
      </c>
      <c r="R39" s="2" t="s">
        <v>65</v>
      </c>
      <c r="S39" s="2" t="s">
        <v>54</v>
      </c>
      <c r="T39" s="10">
        <v>136</v>
      </c>
      <c r="U39" s="10">
        <v>16350</v>
      </c>
      <c r="V39" s="10"/>
      <c r="W39" s="11">
        <f t="shared" si="2"/>
        <v>136</v>
      </c>
      <c r="X39" s="12">
        <f t="shared" si="4"/>
        <v>4.2721886799565245E-4</v>
      </c>
      <c r="Y39" s="11">
        <f t="shared" si="3"/>
        <v>16486</v>
      </c>
      <c r="Z39" s="12">
        <f t="shared" si="5"/>
        <v>5.1787722483649455E-2</v>
      </c>
      <c r="AA39">
        <v>3</v>
      </c>
    </row>
    <row r="40" spans="1:27" x14ac:dyDescent="0.2">
      <c r="A40" s="15">
        <v>49</v>
      </c>
      <c r="B40" s="2" t="s">
        <v>81</v>
      </c>
      <c r="C40" s="2" t="s">
        <v>80</v>
      </c>
      <c r="D40" s="10">
        <v>8250</v>
      </c>
      <c r="E40" s="10"/>
      <c r="F40" s="10"/>
      <c r="G40" s="11">
        <v>8250</v>
      </c>
      <c r="H40" s="12">
        <v>2.5915850448265679E-2</v>
      </c>
      <c r="I40" s="11">
        <v>8250</v>
      </c>
      <c r="J40" s="12">
        <v>2.5915850448265679E-2</v>
      </c>
      <c r="K40">
        <v>3</v>
      </c>
      <c r="Q40" s="15">
        <v>39</v>
      </c>
      <c r="R40" s="2" t="s">
        <v>66</v>
      </c>
      <c r="S40" s="2" t="s">
        <v>54</v>
      </c>
      <c r="T40" s="10">
        <v>5300</v>
      </c>
      <c r="U40" s="10">
        <v>16350</v>
      </c>
      <c r="V40" s="10"/>
      <c r="W40" s="11">
        <f t="shared" si="2"/>
        <v>5300</v>
      </c>
      <c r="X40" s="12">
        <f t="shared" si="4"/>
        <v>1.6648970591007044E-2</v>
      </c>
      <c r="Y40" s="11">
        <f t="shared" si="3"/>
        <v>21650</v>
      </c>
      <c r="Z40" s="12">
        <f t="shared" si="5"/>
        <v>6.8009474206660842E-2</v>
      </c>
      <c r="AA40">
        <v>3</v>
      </c>
    </row>
    <row r="41" spans="1:27" x14ac:dyDescent="0.2">
      <c r="A41" s="15">
        <v>3</v>
      </c>
      <c r="B41" s="2" t="s">
        <v>12</v>
      </c>
      <c r="C41" s="2" t="s">
        <v>13</v>
      </c>
      <c r="D41" s="10">
        <v>4000</v>
      </c>
      <c r="E41" s="10"/>
      <c r="F41" s="10"/>
      <c r="G41" s="11">
        <v>4000</v>
      </c>
      <c r="H41" s="12">
        <v>1.2565260823401541E-2</v>
      </c>
      <c r="I41" s="11">
        <v>4000</v>
      </c>
      <c r="J41" s="12">
        <v>1.2565260823401541E-2</v>
      </c>
      <c r="K41">
        <v>3</v>
      </c>
      <c r="Q41" s="13">
        <v>40</v>
      </c>
      <c r="R41" s="2" t="s">
        <v>67</v>
      </c>
      <c r="S41" s="2" t="s">
        <v>68</v>
      </c>
      <c r="T41" s="10">
        <v>2</v>
      </c>
      <c r="U41" s="10"/>
      <c r="V41" s="10"/>
      <c r="W41" s="11">
        <f t="shared" si="2"/>
        <v>2</v>
      </c>
      <c r="X41" s="12">
        <f t="shared" si="4"/>
        <v>6.2826304117007708E-6</v>
      </c>
      <c r="Y41" s="11">
        <f t="shared" si="3"/>
        <v>2</v>
      </c>
      <c r="Z41" s="12">
        <f t="shared" si="5"/>
        <v>6.2826304117007708E-6</v>
      </c>
      <c r="AA41">
        <v>2</v>
      </c>
    </row>
    <row r="42" spans="1:27" x14ac:dyDescent="0.2">
      <c r="A42" s="15">
        <v>19</v>
      </c>
      <c r="B42" s="2" t="s">
        <v>34</v>
      </c>
      <c r="C42" s="2" t="s">
        <v>42</v>
      </c>
      <c r="D42" s="10">
        <v>2500</v>
      </c>
      <c r="E42" s="10"/>
      <c r="F42" s="10"/>
      <c r="G42" s="11">
        <v>2500</v>
      </c>
      <c r="H42" s="12">
        <v>7.8532880146259636E-3</v>
      </c>
      <c r="I42" s="11">
        <v>2500</v>
      </c>
      <c r="J42" s="12">
        <v>7.8532880146259636E-3</v>
      </c>
      <c r="K42">
        <v>3</v>
      </c>
      <c r="Q42" s="13">
        <v>41</v>
      </c>
      <c r="R42" s="2" t="s">
        <v>69</v>
      </c>
      <c r="S42" s="2" t="s">
        <v>70</v>
      </c>
      <c r="T42" s="10">
        <v>2000</v>
      </c>
      <c r="U42" s="10"/>
      <c r="V42" s="10"/>
      <c r="W42" s="11">
        <f t="shared" si="2"/>
        <v>2000</v>
      </c>
      <c r="X42" s="12">
        <f t="shared" si="4"/>
        <v>6.2826304117007707E-3</v>
      </c>
      <c r="Y42" s="11">
        <f t="shared" si="3"/>
        <v>2000</v>
      </c>
      <c r="Z42" s="12">
        <f t="shared" si="5"/>
        <v>6.2826304117007707E-3</v>
      </c>
      <c r="AA42">
        <v>2</v>
      </c>
    </row>
    <row r="43" spans="1:27" x14ac:dyDescent="0.2">
      <c r="A43" s="15">
        <v>50</v>
      </c>
      <c r="B43" s="2" t="s">
        <v>82</v>
      </c>
      <c r="C43" s="2" t="s">
        <v>80</v>
      </c>
      <c r="D43" s="10">
        <v>2500</v>
      </c>
      <c r="E43" s="10"/>
      <c r="F43" s="10"/>
      <c r="G43" s="11">
        <v>2500</v>
      </c>
      <c r="H43" s="12">
        <v>7.8532880146259636E-3</v>
      </c>
      <c r="I43" s="11">
        <v>2500</v>
      </c>
      <c r="J43" s="12">
        <v>7.8532880146259636E-3</v>
      </c>
      <c r="K43">
        <v>3</v>
      </c>
      <c r="Q43" s="13">
        <v>42</v>
      </c>
      <c r="R43" s="2" t="s">
        <v>71</v>
      </c>
      <c r="S43" s="2" t="s">
        <v>70</v>
      </c>
      <c r="T43" s="10">
        <v>1000</v>
      </c>
      <c r="U43" s="10"/>
      <c r="V43" s="10"/>
      <c r="W43" s="11">
        <f t="shared" si="2"/>
        <v>1000</v>
      </c>
      <c r="X43" s="12">
        <f t="shared" si="4"/>
        <v>3.1413152058503853E-3</v>
      </c>
      <c r="Y43" s="11">
        <f t="shared" si="3"/>
        <v>1000</v>
      </c>
      <c r="Z43" s="12">
        <f t="shared" si="5"/>
        <v>3.1413152058503853E-3</v>
      </c>
      <c r="AA43">
        <v>2</v>
      </c>
    </row>
    <row r="44" spans="1:27" x14ac:dyDescent="0.2">
      <c r="A44" s="15">
        <v>27</v>
      </c>
      <c r="B44" s="2" t="s">
        <v>55</v>
      </c>
      <c r="C44" s="2" t="s">
        <v>54</v>
      </c>
      <c r="D44" s="10">
        <v>2200</v>
      </c>
      <c r="E44" s="10"/>
      <c r="F44" s="10"/>
      <c r="G44" s="11">
        <v>2200</v>
      </c>
      <c r="H44" s="12">
        <v>6.910893452870848E-3</v>
      </c>
      <c r="I44" s="11">
        <v>2200</v>
      </c>
      <c r="J44" s="12">
        <v>6.910893452870848E-3</v>
      </c>
      <c r="K44">
        <v>3</v>
      </c>
      <c r="Q44" s="13">
        <v>43</v>
      </c>
      <c r="R44" s="2" t="s">
        <v>72</v>
      </c>
      <c r="S44" s="2" t="s">
        <v>70</v>
      </c>
      <c r="T44" s="10">
        <v>5200</v>
      </c>
      <c r="U44" s="10">
        <v>16350</v>
      </c>
      <c r="V44" s="10"/>
      <c r="W44" s="11">
        <f t="shared" si="2"/>
        <v>5200</v>
      </c>
      <c r="X44" s="12">
        <f t="shared" si="4"/>
        <v>1.6334839070422005E-2</v>
      </c>
      <c r="Y44" s="11">
        <f t="shared" si="3"/>
        <v>21550</v>
      </c>
      <c r="Z44" s="12">
        <f t="shared" si="5"/>
        <v>6.7695342686075813E-2</v>
      </c>
      <c r="AA44">
        <v>2</v>
      </c>
    </row>
    <row r="45" spans="1:27" x14ac:dyDescent="0.2">
      <c r="A45" s="15">
        <v>20</v>
      </c>
      <c r="B45" s="17" t="s">
        <v>43</v>
      </c>
      <c r="C45" s="17" t="s">
        <v>44</v>
      </c>
      <c r="D45" s="18">
        <v>1376</v>
      </c>
      <c r="E45" s="18"/>
      <c r="F45" s="18"/>
      <c r="G45" s="19">
        <v>1376</v>
      </c>
      <c r="H45" s="20">
        <v>4.3224497232501307E-3</v>
      </c>
      <c r="I45" s="19">
        <v>1376</v>
      </c>
      <c r="J45" s="20">
        <v>4.3224497232501307E-3</v>
      </c>
      <c r="K45" s="21">
        <v>1</v>
      </c>
      <c r="Q45" s="1">
        <v>44</v>
      </c>
      <c r="R45" s="2" t="s">
        <v>73</v>
      </c>
      <c r="S45" s="2" t="s">
        <v>74</v>
      </c>
      <c r="T45" s="10">
        <v>867</v>
      </c>
      <c r="U45" s="10"/>
      <c r="V45" s="10"/>
      <c r="W45" s="11">
        <f t="shared" si="2"/>
        <v>867</v>
      </c>
      <c r="X45" s="12">
        <f t="shared" si="4"/>
        <v>2.7235202834722844E-3</v>
      </c>
      <c r="Y45" s="11">
        <f t="shared" si="3"/>
        <v>867</v>
      </c>
      <c r="Z45" s="12">
        <f t="shared" si="5"/>
        <v>2.7235202834722844E-3</v>
      </c>
      <c r="AA45">
        <v>4</v>
      </c>
    </row>
    <row r="46" spans="1:27" x14ac:dyDescent="0.2">
      <c r="A46" s="15">
        <v>48</v>
      </c>
      <c r="B46" s="2" t="s">
        <v>79</v>
      </c>
      <c r="C46" s="2" t="s">
        <v>80</v>
      </c>
      <c r="D46" s="10">
        <v>1000</v>
      </c>
      <c r="E46" s="10"/>
      <c r="F46" s="10"/>
      <c r="G46" s="11">
        <v>1000</v>
      </c>
      <c r="H46" s="12">
        <v>3.1413152058503853E-3</v>
      </c>
      <c r="I46" s="11">
        <v>1000</v>
      </c>
      <c r="J46" s="12">
        <v>3.1413152058503853E-3</v>
      </c>
      <c r="K46">
        <v>3</v>
      </c>
      <c r="Q46" s="1">
        <v>45</v>
      </c>
      <c r="R46" s="2" t="s">
        <v>62</v>
      </c>
      <c r="S46" s="2" t="s">
        <v>74</v>
      </c>
      <c r="T46" s="10">
        <v>866</v>
      </c>
      <c r="U46" s="10"/>
      <c r="V46" s="10"/>
      <c r="W46" s="11">
        <f t="shared" si="2"/>
        <v>866</v>
      </c>
      <c r="X46" s="12">
        <f t="shared" si="4"/>
        <v>2.7203789682664339E-3</v>
      </c>
      <c r="Y46" s="11">
        <f t="shared" si="3"/>
        <v>866</v>
      </c>
      <c r="Z46" s="12">
        <f t="shared" si="5"/>
        <v>2.7203789682664339E-3</v>
      </c>
      <c r="AA46">
        <v>4</v>
      </c>
    </row>
    <row r="47" spans="1:27" x14ac:dyDescent="0.2">
      <c r="A47" s="15">
        <v>21</v>
      </c>
      <c r="B47" s="17" t="s">
        <v>45</v>
      </c>
      <c r="C47" s="17" t="s">
        <v>44</v>
      </c>
      <c r="D47" s="18">
        <v>966</v>
      </c>
      <c r="E47" s="18"/>
      <c r="F47" s="18"/>
      <c r="G47" s="19">
        <v>966</v>
      </c>
      <c r="H47" s="20">
        <v>3.0345104888514721E-3</v>
      </c>
      <c r="I47" s="19">
        <v>966</v>
      </c>
      <c r="J47" s="20">
        <v>3.0345104888514721E-3</v>
      </c>
      <c r="K47" s="21">
        <v>1</v>
      </c>
      <c r="Q47" s="15">
        <v>46</v>
      </c>
      <c r="R47" s="2" t="s">
        <v>75</v>
      </c>
      <c r="S47" s="2" t="s">
        <v>76</v>
      </c>
      <c r="T47" s="10">
        <v>956</v>
      </c>
      <c r="U47" s="10"/>
      <c r="V47" s="10"/>
      <c r="W47" s="11">
        <f t="shared" si="2"/>
        <v>956</v>
      </c>
      <c r="X47" s="12">
        <f t="shared" si="4"/>
        <v>3.0030973367929687E-3</v>
      </c>
      <c r="Y47" s="11">
        <f t="shared" si="3"/>
        <v>956</v>
      </c>
      <c r="Z47" s="12">
        <f t="shared" si="5"/>
        <v>3.0030973367929687E-3</v>
      </c>
      <c r="AA47">
        <v>3</v>
      </c>
    </row>
    <row r="48" spans="1:27" x14ac:dyDescent="0.2">
      <c r="A48" s="15">
        <v>46</v>
      </c>
      <c r="B48" s="17" t="s">
        <v>75</v>
      </c>
      <c r="C48" s="17" t="s">
        <v>76</v>
      </c>
      <c r="D48" s="18">
        <v>956</v>
      </c>
      <c r="E48" s="18"/>
      <c r="F48" s="18"/>
      <c r="G48" s="19">
        <v>956</v>
      </c>
      <c r="H48" s="20">
        <v>3.0030973367929687E-3</v>
      </c>
      <c r="I48" s="19">
        <v>956</v>
      </c>
      <c r="J48" s="20">
        <v>3.0030973367929687E-3</v>
      </c>
      <c r="K48" s="21">
        <v>1</v>
      </c>
      <c r="Q48" s="14">
        <v>47</v>
      </c>
      <c r="R48" s="2" t="s">
        <v>77</v>
      </c>
      <c r="S48" s="2" t="s">
        <v>78</v>
      </c>
      <c r="T48" s="10">
        <v>500</v>
      </c>
      <c r="U48" s="10"/>
      <c r="V48" s="10"/>
      <c r="W48" s="11">
        <f t="shared" si="2"/>
        <v>500</v>
      </c>
      <c r="X48" s="12">
        <f t="shared" si="4"/>
        <v>1.5706576029251927E-3</v>
      </c>
      <c r="Y48" s="11">
        <f t="shared" si="3"/>
        <v>500</v>
      </c>
      <c r="Z48" s="12">
        <f t="shared" si="5"/>
        <v>1.5706576029251927E-3</v>
      </c>
      <c r="AA48">
        <v>1</v>
      </c>
    </row>
    <row r="49" spans="1:27" x14ac:dyDescent="0.2">
      <c r="A49" s="1">
        <v>44</v>
      </c>
      <c r="B49" s="17" t="s">
        <v>73</v>
      </c>
      <c r="C49" s="17" t="s">
        <v>74</v>
      </c>
      <c r="D49" s="18">
        <v>867</v>
      </c>
      <c r="E49" s="18"/>
      <c r="F49" s="18"/>
      <c r="G49" s="19">
        <v>867</v>
      </c>
      <c r="H49" s="20">
        <v>2.7235202834722844E-3</v>
      </c>
      <c r="I49" s="19">
        <v>867</v>
      </c>
      <c r="J49" s="20">
        <v>2.7235202834722844E-3</v>
      </c>
      <c r="K49" s="21">
        <v>1</v>
      </c>
      <c r="Q49" s="15">
        <v>48</v>
      </c>
      <c r="R49" s="2" t="s">
        <v>79</v>
      </c>
      <c r="S49" s="2" t="s">
        <v>80</v>
      </c>
      <c r="T49" s="10">
        <v>1000</v>
      </c>
      <c r="U49" s="10"/>
      <c r="V49" s="10"/>
      <c r="W49" s="11">
        <f t="shared" si="2"/>
        <v>1000</v>
      </c>
      <c r="X49" s="12">
        <f t="shared" si="4"/>
        <v>3.1413152058503853E-3</v>
      </c>
      <c r="Y49" s="11">
        <f t="shared" si="3"/>
        <v>1000</v>
      </c>
      <c r="Z49" s="12">
        <f t="shared" si="5"/>
        <v>3.1413152058503853E-3</v>
      </c>
      <c r="AA49">
        <v>3</v>
      </c>
    </row>
    <row r="50" spans="1:27" x14ac:dyDescent="0.2">
      <c r="A50" s="1">
        <v>52</v>
      </c>
      <c r="B50" s="17" t="s">
        <v>85</v>
      </c>
      <c r="C50" s="17" t="s">
        <v>86</v>
      </c>
      <c r="D50" s="18">
        <v>867</v>
      </c>
      <c r="E50" s="18"/>
      <c r="F50" s="18"/>
      <c r="G50" s="19">
        <v>867</v>
      </c>
      <c r="H50" s="20">
        <v>2.7235202834722844E-3</v>
      </c>
      <c r="I50" s="19">
        <v>867</v>
      </c>
      <c r="J50" s="20">
        <v>2.7235202834722844E-3</v>
      </c>
      <c r="K50" s="21">
        <v>1</v>
      </c>
      <c r="Q50" s="15">
        <v>49</v>
      </c>
      <c r="R50" s="2" t="s">
        <v>81</v>
      </c>
      <c r="S50" s="2" t="s">
        <v>80</v>
      </c>
      <c r="T50" s="10">
        <v>8250</v>
      </c>
      <c r="U50" s="10"/>
      <c r="V50" s="10"/>
      <c r="W50" s="11">
        <f t="shared" si="2"/>
        <v>8250</v>
      </c>
      <c r="X50" s="12">
        <f t="shared" si="4"/>
        <v>2.5915850448265679E-2</v>
      </c>
      <c r="Y50" s="11">
        <f t="shared" si="3"/>
        <v>8250</v>
      </c>
      <c r="Z50" s="12">
        <f t="shared" si="5"/>
        <v>2.5915850448265679E-2</v>
      </c>
      <c r="AA50">
        <v>3</v>
      </c>
    </row>
    <row r="51" spans="1:27" x14ac:dyDescent="0.2">
      <c r="A51" s="1">
        <v>45</v>
      </c>
      <c r="B51" s="17" t="s">
        <v>62</v>
      </c>
      <c r="C51" s="17" t="s">
        <v>74</v>
      </c>
      <c r="D51" s="18">
        <v>866</v>
      </c>
      <c r="E51" s="18"/>
      <c r="F51" s="18"/>
      <c r="G51" s="19">
        <v>866</v>
      </c>
      <c r="H51" s="20">
        <v>2.7203789682664339E-3</v>
      </c>
      <c r="I51" s="19">
        <v>866</v>
      </c>
      <c r="J51" s="20">
        <v>2.7203789682664339E-3</v>
      </c>
      <c r="K51" s="21">
        <v>1</v>
      </c>
      <c r="Q51" s="15">
        <v>50</v>
      </c>
      <c r="R51" s="2" t="s">
        <v>82</v>
      </c>
      <c r="S51" s="2" t="s">
        <v>80</v>
      </c>
      <c r="T51" s="10">
        <v>2500</v>
      </c>
      <c r="U51" s="10"/>
      <c r="V51" s="10"/>
      <c r="W51" s="11">
        <f t="shared" si="2"/>
        <v>2500</v>
      </c>
      <c r="X51" s="12">
        <f t="shared" si="4"/>
        <v>7.8532880146259636E-3</v>
      </c>
      <c r="Y51" s="11">
        <f t="shared" si="3"/>
        <v>2500</v>
      </c>
      <c r="Z51" s="12">
        <f t="shared" si="5"/>
        <v>7.8532880146259636E-3</v>
      </c>
      <c r="AA51">
        <v>3</v>
      </c>
    </row>
    <row r="52" spans="1:27" x14ac:dyDescent="0.2">
      <c r="A52" s="1">
        <v>25</v>
      </c>
      <c r="B52" s="17" t="s">
        <v>51</v>
      </c>
      <c r="C52" s="17" t="s">
        <v>52</v>
      </c>
      <c r="D52" s="18">
        <v>30</v>
      </c>
      <c r="E52" s="18"/>
      <c r="F52" s="18"/>
      <c r="G52" s="19">
        <v>30</v>
      </c>
      <c r="H52" s="20">
        <v>9.4239456175511567E-5</v>
      </c>
      <c r="I52" s="19">
        <v>30</v>
      </c>
      <c r="J52" s="20">
        <v>9.4239456175511567E-5</v>
      </c>
      <c r="K52" s="21">
        <v>1</v>
      </c>
      <c r="Q52" s="13">
        <v>51</v>
      </c>
      <c r="R52" s="2" t="s">
        <v>83</v>
      </c>
      <c r="S52" s="2" t="s">
        <v>84</v>
      </c>
      <c r="T52" s="10">
        <v>4255</v>
      </c>
      <c r="U52" s="10"/>
      <c r="V52" s="10"/>
      <c r="W52" s="11">
        <f t="shared" si="2"/>
        <v>4255</v>
      </c>
      <c r="X52" s="12">
        <f t="shared" si="4"/>
        <v>1.336629620089339E-2</v>
      </c>
      <c r="Y52" s="11">
        <f t="shared" si="3"/>
        <v>4255</v>
      </c>
      <c r="Z52" s="12">
        <f t="shared" si="5"/>
        <v>1.336629620089339E-2</v>
      </c>
      <c r="AA52">
        <v>2</v>
      </c>
    </row>
    <row r="53" spans="1:27" x14ac:dyDescent="0.2">
      <c r="A53" s="1">
        <v>2</v>
      </c>
      <c r="B53" s="22" t="s">
        <v>10</v>
      </c>
      <c r="C53" s="22" t="s">
        <v>11</v>
      </c>
      <c r="D53" s="23"/>
      <c r="E53" s="23"/>
      <c r="F53" s="23">
        <v>20000</v>
      </c>
      <c r="G53" s="24">
        <v>20000</v>
      </c>
      <c r="H53" s="25">
        <v>6.2826304117007709E-2</v>
      </c>
      <c r="I53" s="24">
        <v>0</v>
      </c>
      <c r="J53" s="25">
        <v>0</v>
      </c>
      <c r="K53" s="26">
        <v>3</v>
      </c>
      <c r="Q53" s="1">
        <v>52</v>
      </c>
      <c r="R53" s="2" t="s">
        <v>85</v>
      </c>
      <c r="S53" s="2" t="s">
        <v>86</v>
      </c>
      <c r="T53" s="10">
        <v>867</v>
      </c>
      <c r="U53" s="10"/>
      <c r="V53" s="10"/>
      <c r="W53" s="11">
        <f t="shared" si="2"/>
        <v>867</v>
      </c>
      <c r="X53" s="12">
        <f t="shared" si="4"/>
        <v>2.7235202834722844E-3</v>
      </c>
      <c r="Y53" s="11">
        <f t="shared" si="3"/>
        <v>867</v>
      </c>
      <c r="Z53" s="12">
        <f t="shared" si="5"/>
        <v>2.7235202834722844E-3</v>
      </c>
      <c r="AA53">
        <v>4</v>
      </c>
    </row>
    <row r="54" spans="1:27" ht="13.5" thickBot="1" x14ac:dyDescent="0.25">
      <c r="D54" s="4">
        <v>212155</v>
      </c>
      <c r="E54" s="4">
        <v>106183</v>
      </c>
      <c r="F54" s="4">
        <v>106183</v>
      </c>
      <c r="G54" s="4">
        <v>318338</v>
      </c>
      <c r="H54" s="5">
        <v>0.99999999999999989</v>
      </c>
      <c r="I54" s="6">
        <v>318338</v>
      </c>
      <c r="J54" s="5">
        <v>1</v>
      </c>
      <c r="T54" s="4">
        <f>SUM(T2:T53)</f>
        <v>212155</v>
      </c>
      <c r="U54" s="4">
        <f t="shared" ref="U54:V54" si="6">SUM(U2:U53)</f>
        <v>106183</v>
      </c>
      <c r="V54" s="4">
        <f t="shared" si="6"/>
        <v>106183</v>
      </c>
      <c r="W54" s="4">
        <f>SUM(W2:W53)</f>
        <v>318338</v>
      </c>
      <c r="X54" s="5">
        <f t="shared" ref="X54" si="7">SUM(X2:X53)</f>
        <v>0.99999999999999989</v>
      </c>
      <c r="Y54" s="6">
        <f>SUM(Y2:Y53)</f>
        <v>318338</v>
      </c>
      <c r="Z54" s="5">
        <f t="shared" si="5"/>
        <v>1</v>
      </c>
    </row>
    <row r="55" spans="1:27" ht="13.5" thickBot="1" x14ac:dyDescent="0.25">
      <c r="F55" s="7">
        <v>318338</v>
      </c>
      <c r="V55" s="7">
        <f>T54+V54</f>
        <v>318338</v>
      </c>
    </row>
  </sheetData>
  <mergeCells count="4">
    <mergeCell ref="W1:X1"/>
    <mergeCell ref="Y1:Z1"/>
    <mergeCell ref="G1:H1"/>
    <mergeCell ref="I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tri act. modifié</vt:lpstr>
    </vt:vector>
  </TitlesOfParts>
  <Company>Physcience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stephane lipp</cp:lastModifiedBy>
  <cp:lastPrinted>2003-11-26T08:39:04Z</cp:lastPrinted>
  <dcterms:created xsi:type="dcterms:W3CDTF">2003-11-16T10:21:26Z</dcterms:created>
  <dcterms:modified xsi:type="dcterms:W3CDTF">2011-01-10T13:58:30Z</dcterms:modified>
</cp:coreProperties>
</file>