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485"/>
  </bookViews>
  <sheets>
    <sheet name="graphiques 1 (2)" sheetId="1" r:id="rId1"/>
  </sheets>
  <calcPr calcId="145621"/>
</workbook>
</file>

<file path=xl/calcChain.xml><?xml version="1.0" encoding="utf-8"?>
<calcChain xmlns="http://schemas.openxmlformats.org/spreadsheetml/2006/main">
  <c r="B25" i="1"/>
  <c r="D25" s="1"/>
  <c r="B24"/>
  <c r="D24" s="1"/>
  <c r="D23"/>
  <c r="B23"/>
  <c r="D22"/>
  <c r="F22" s="1"/>
  <c r="H22" s="1"/>
  <c r="H21"/>
  <c r="B8"/>
  <c r="B9" s="1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B7"/>
  <c r="D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D6"/>
  <c r="G6" s="1"/>
  <c r="H5"/>
  <c r="A1"/>
  <c r="A3" s="1"/>
  <c r="E7" l="1"/>
  <c r="G7" s="1"/>
  <c r="D9"/>
  <c r="B10"/>
  <c r="D8"/>
  <c r="F5"/>
  <c r="G22"/>
  <c r="F23"/>
  <c r="F24" s="1"/>
  <c r="B26"/>
  <c r="F25" l="1"/>
  <c r="E24"/>
  <c r="G24" s="1"/>
  <c r="E23"/>
  <c r="G23" s="1"/>
  <c r="E8"/>
  <c r="G8" s="1"/>
  <c r="D10"/>
  <c r="B11"/>
  <c r="D26"/>
  <c r="B27"/>
  <c r="E9"/>
  <c r="G9"/>
  <c r="B12" l="1"/>
  <c r="D11"/>
  <c r="E10"/>
  <c r="G10" s="1"/>
  <c r="D27"/>
  <c r="B28"/>
  <c r="F26"/>
  <c r="F27" s="1"/>
  <c r="F28" s="1"/>
  <c r="F29" s="1"/>
  <c r="F30" s="1"/>
  <c r="F31" s="1"/>
  <c r="F32" s="1"/>
  <c r="F33" s="1"/>
  <c r="F34" s="1"/>
  <c r="F35" s="1"/>
  <c r="F36" s="1"/>
  <c r="F37" s="1"/>
  <c r="E25"/>
  <c r="G25" s="1"/>
  <c r="D28" l="1"/>
  <c r="B29"/>
  <c r="E26"/>
  <c r="G26" s="1"/>
  <c r="E11"/>
  <c r="G11" s="1"/>
  <c r="E27"/>
  <c r="G27"/>
  <c r="D12"/>
  <c r="B13"/>
  <c r="G12" l="1"/>
  <c r="E12"/>
  <c r="D29"/>
  <c r="B30"/>
  <c r="B14"/>
  <c r="D13"/>
  <c r="G28"/>
  <c r="E28"/>
  <c r="D14" l="1"/>
  <c r="B15"/>
  <c r="E29"/>
  <c r="G29" s="1"/>
  <c r="G13"/>
  <c r="E13"/>
  <c r="D30"/>
  <c r="B31"/>
  <c r="E30" l="1"/>
  <c r="G30" s="1"/>
  <c r="E14"/>
  <c r="G14"/>
  <c r="D31"/>
  <c r="B32"/>
  <c r="B16"/>
  <c r="D15"/>
  <c r="E15" l="1"/>
  <c r="G15" s="1"/>
  <c r="D32"/>
  <c r="B33"/>
  <c r="D16"/>
  <c r="B17"/>
  <c r="E31"/>
  <c r="G31"/>
  <c r="B18" l="1"/>
  <c r="D17"/>
  <c r="D33"/>
  <c r="B34"/>
  <c r="E16"/>
  <c r="G16" s="1"/>
  <c r="G32"/>
  <c r="E32"/>
  <c r="D34" l="1"/>
  <c r="B35"/>
  <c r="E17"/>
  <c r="G17" s="1"/>
  <c r="E33"/>
  <c r="G33"/>
  <c r="D18"/>
  <c r="B19"/>
  <c r="B20" l="1"/>
  <c r="D19"/>
  <c r="D35"/>
  <c r="B36"/>
  <c r="G18"/>
  <c r="E18"/>
  <c r="G34"/>
  <c r="E34"/>
  <c r="D36" l="1"/>
  <c r="B37"/>
  <c r="D37" s="1"/>
  <c r="G19"/>
  <c r="E19"/>
  <c r="E35"/>
  <c r="G35" s="1"/>
  <c r="D20"/>
  <c r="B21"/>
  <c r="D21" s="1"/>
  <c r="E20" l="1"/>
  <c r="G20" s="1"/>
  <c r="E21"/>
  <c r="E5" s="1"/>
  <c r="E37"/>
  <c r="H23" s="1"/>
  <c r="E36"/>
  <c r="G36" s="1"/>
  <c r="G37" l="1"/>
  <c r="G21"/>
</calcChain>
</file>

<file path=xl/sharedStrings.xml><?xml version="1.0" encoding="utf-8"?>
<sst xmlns="http://schemas.openxmlformats.org/spreadsheetml/2006/main" count="8" uniqueCount="8">
  <si>
    <t>Fds+Div</t>
  </si>
  <si>
    <t>Murs</t>
  </si>
  <si>
    <t>Somme</t>
  </si>
  <si>
    <t>Cap.Pr.</t>
  </si>
  <si>
    <t>Dette</t>
  </si>
  <si>
    <t>Check</t>
  </si>
  <si>
    <t>rbsmt dette</t>
  </si>
  <si>
    <t>taux-&gt;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</si>
</sst>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2" xfId="0" applyFill="1" applyBorder="1"/>
    <xf numFmtId="9" fontId="0" fillId="0" borderId="1" xfId="0" applyNumberFormat="1" applyFill="1" applyBorder="1"/>
    <xf numFmtId="10" fontId="0" fillId="0" borderId="1" xfId="0" applyNumberFormat="1" applyFill="1" applyBorder="1"/>
    <xf numFmtId="9" fontId="0" fillId="0" borderId="1" xfId="1" applyNumberFormat="1" applyFont="1" applyBorder="1"/>
    <xf numFmtId="0" fontId="0" fillId="2" borderId="0" xfId="0" applyFill="1"/>
    <xf numFmtId="1" fontId="0" fillId="2" borderId="1" xfId="0" applyNumberFormat="1" applyFill="1" applyBorder="1"/>
    <xf numFmtId="1" fontId="0" fillId="0" borderId="1" xfId="0" applyNumberFormat="1" applyBorder="1"/>
    <xf numFmtId="1" fontId="0" fillId="0" borderId="1" xfId="0" applyNumberFormat="1" applyFill="1" applyBorder="1"/>
    <xf numFmtId="0" fontId="0" fillId="2" borderId="1" xfId="0" applyFill="1" applyBorder="1"/>
    <xf numFmtId="164" fontId="0" fillId="0" borderId="1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BFC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400" baseline="0"/>
              <a:t>Accélérateur de valorisation du patrimoine professionnel</a:t>
            </a:r>
            <a:endParaRPr lang="fr-FR" sz="1400"/>
          </a:p>
        </c:rich>
      </c:tx>
      <c:layout/>
    </c:title>
    <c:plotArea>
      <c:layout>
        <c:manualLayout>
          <c:layoutTarget val="inner"/>
          <c:xMode val="edge"/>
          <c:yMode val="edge"/>
          <c:x val="6.3417300918999289E-2"/>
          <c:y val="0.2454326727523278"/>
          <c:w val="0.90938220909242728"/>
          <c:h val="0.678773237224919"/>
        </c:manualLayout>
      </c:layout>
      <c:lineChart>
        <c:grouping val="standard"/>
        <c:ser>
          <c:idx val="1"/>
          <c:order val="0"/>
          <c:tx>
            <c:v>Fonds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(2)'!$B$6:$B$37</c:f>
              <c:numCache>
                <c:formatCode>0</c:formatCode>
                <c:ptCount val="32"/>
                <c:pt idx="0">
                  <c:v>500</c:v>
                </c:pt>
                <c:pt idx="1">
                  <c:v>530</c:v>
                </c:pt>
                <c:pt idx="2">
                  <c:v>561.80000000000007</c:v>
                </c:pt>
                <c:pt idx="3">
                  <c:v>595.50800000000015</c:v>
                </c:pt>
                <c:pt idx="4">
                  <c:v>631.23848000000021</c:v>
                </c:pt>
                <c:pt idx="5">
                  <c:v>669.1127888000002</c:v>
                </c:pt>
                <c:pt idx="6">
                  <c:v>709.25955612800021</c:v>
                </c:pt>
                <c:pt idx="7">
                  <c:v>751.81512949568025</c:v>
                </c:pt>
                <c:pt idx="8">
                  <c:v>796.92403726542113</c:v>
                </c:pt>
                <c:pt idx="9">
                  <c:v>844.73947950134641</c:v>
                </c:pt>
                <c:pt idx="10">
                  <c:v>895.42384827142723</c:v>
                </c:pt>
                <c:pt idx="11">
                  <c:v>949.14927916771296</c:v>
                </c:pt>
                <c:pt idx="12">
                  <c:v>1006.0982359177758</c:v>
                </c:pt>
                <c:pt idx="13">
                  <c:v>1066.4641300728424</c:v>
                </c:pt>
                <c:pt idx="14">
                  <c:v>1130.451977877213</c:v>
                </c:pt>
                <c:pt idx="15">
                  <c:v>1198.2790965498459</c:v>
                </c:pt>
                <c:pt idx="16" formatCode="General">
                  <c:v>1800</c:v>
                </c:pt>
                <c:pt idx="17">
                  <c:v>1908</c:v>
                </c:pt>
                <c:pt idx="18">
                  <c:v>2022.48</c:v>
                </c:pt>
                <c:pt idx="19">
                  <c:v>2143.8288000000002</c:v>
                </c:pt>
                <c:pt idx="20">
                  <c:v>2272.4585280000006</c:v>
                </c:pt>
                <c:pt idx="21">
                  <c:v>2408.8060396800006</c:v>
                </c:pt>
                <c:pt idx="22">
                  <c:v>2553.3344020608006</c:v>
                </c:pt>
                <c:pt idx="23">
                  <c:v>2706.5344661844488</c:v>
                </c:pt>
                <c:pt idx="24">
                  <c:v>2868.926534155516</c:v>
                </c:pt>
                <c:pt idx="25">
                  <c:v>3041.0621262048471</c:v>
                </c:pt>
                <c:pt idx="26">
                  <c:v>3223.5258537771383</c:v>
                </c:pt>
                <c:pt idx="27">
                  <c:v>3416.9374050037668</c:v>
                </c:pt>
                <c:pt idx="28">
                  <c:v>3621.9536493039932</c:v>
                </c:pt>
                <c:pt idx="29">
                  <c:v>3839.2708682622329</c:v>
                </c:pt>
                <c:pt idx="30">
                  <c:v>4069.6271203579672</c:v>
                </c:pt>
                <c:pt idx="31">
                  <c:v>4313.8047475794456</c:v>
                </c:pt>
              </c:numCache>
            </c:numRef>
          </c:val>
        </c:ser>
        <c:ser>
          <c:idx val="2"/>
          <c:order val="1"/>
          <c:tx>
            <c:v>Murs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(2)'!$C$6:$C$37</c:f>
              <c:numCache>
                <c:formatCode>0</c:formatCode>
                <c:ptCount val="32"/>
                <c:pt idx="0">
                  <c:v>100</c:v>
                </c:pt>
                <c:pt idx="1">
                  <c:v>101.49999999999999</c:v>
                </c:pt>
                <c:pt idx="2">
                  <c:v>103.02249999999998</c:v>
                </c:pt>
                <c:pt idx="3">
                  <c:v>104.56783749999997</c:v>
                </c:pt>
                <c:pt idx="4">
                  <c:v>106.13635506249996</c:v>
                </c:pt>
                <c:pt idx="5">
                  <c:v>107.72840038843745</c:v>
                </c:pt>
                <c:pt idx="6">
                  <c:v>109.344326394264</c:v>
                </c:pt>
                <c:pt idx="7">
                  <c:v>110.98449129017796</c:v>
                </c:pt>
                <c:pt idx="8">
                  <c:v>112.64925865953062</c:v>
                </c:pt>
                <c:pt idx="9">
                  <c:v>114.33899753942356</c:v>
                </c:pt>
                <c:pt idx="10">
                  <c:v>116.0540825025149</c:v>
                </c:pt>
                <c:pt idx="11">
                  <c:v>117.79489374005261</c:v>
                </c:pt>
                <c:pt idx="12">
                  <c:v>119.56181714615339</c:v>
                </c:pt>
                <c:pt idx="13">
                  <c:v>121.35524440334568</c:v>
                </c:pt>
                <c:pt idx="14">
                  <c:v>123.17557306939585</c:v>
                </c:pt>
                <c:pt idx="15">
                  <c:v>125.02320666543677</c:v>
                </c:pt>
                <c:pt idx="16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2"/>
          <c:tx>
            <c:v>Cap. Propres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(2)'!$E$6:$E$37</c:f>
              <c:numCache>
                <c:formatCode>0</c:formatCode>
                <c:ptCount val="32"/>
                <c:pt idx="0">
                  <c:v>150</c:v>
                </c:pt>
                <c:pt idx="1">
                  <c:v>211.5</c:v>
                </c:pt>
                <c:pt idx="2">
                  <c:v>274.82249999999999</c:v>
                </c:pt>
                <c:pt idx="3">
                  <c:v>340.07583750000015</c:v>
                </c:pt>
                <c:pt idx="4">
                  <c:v>407.37483506250021</c:v>
                </c:pt>
                <c:pt idx="5">
                  <c:v>476.84118918843762</c:v>
                </c:pt>
                <c:pt idx="6">
                  <c:v>548.60388252226426</c:v>
                </c:pt>
                <c:pt idx="7">
                  <c:v>622.79962078585822</c:v>
                </c:pt>
                <c:pt idx="8">
                  <c:v>699.57329592495171</c:v>
                </c:pt>
                <c:pt idx="9">
                  <c:v>779.07847704076994</c:v>
                </c:pt>
                <c:pt idx="10">
                  <c:v>861.47793077394215</c:v>
                </c:pt>
                <c:pt idx="11">
                  <c:v>946.94417290776551</c:v>
                </c:pt>
                <c:pt idx="12">
                  <c:v>1035.6600530639291</c:v>
                </c:pt>
                <c:pt idx="13">
                  <c:v>1127.8193744761882</c:v>
                </c:pt>
                <c:pt idx="14">
                  <c:v>1223.6275509466088</c:v>
                </c:pt>
                <c:pt idx="15">
                  <c:v>1323.3023032152828</c:v>
                </c:pt>
                <c:pt idx="16">
                  <c:v>600</c:v>
                </c:pt>
                <c:pt idx="17">
                  <c:v>788</c:v>
                </c:pt>
                <c:pt idx="18">
                  <c:v>982.48</c:v>
                </c:pt>
                <c:pt idx="19">
                  <c:v>1183.8288000000002</c:v>
                </c:pt>
                <c:pt idx="20">
                  <c:v>1392.4585280000006</c:v>
                </c:pt>
                <c:pt idx="21">
                  <c:v>1608.8060396800006</c:v>
                </c:pt>
                <c:pt idx="22">
                  <c:v>1833.3344020608006</c:v>
                </c:pt>
                <c:pt idx="23">
                  <c:v>2066.5344661844488</c:v>
                </c:pt>
                <c:pt idx="24">
                  <c:v>2308.926534155516</c:v>
                </c:pt>
                <c:pt idx="25">
                  <c:v>2561.0621262048471</c:v>
                </c:pt>
                <c:pt idx="26">
                  <c:v>2823.5258537771383</c:v>
                </c:pt>
                <c:pt idx="27">
                  <c:v>3096.9374050037668</c:v>
                </c:pt>
                <c:pt idx="28">
                  <c:v>3381.9536493039932</c:v>
                </c:pt>
                <c:pt idx="29">
                  <c:v>3679.2708682622329</c:v>
                </c:pt>
                <c:pt idx="30">
                  <c:v>3989.6271203579672</c:v>
                </c:pt>
                <c:pt idx="31">
                  <c:v>4313.8047475794456</c:v>
                </c:pt>
              </c:numCache>
            </c:numRef>
          </c:val>
        </c:ser>
        <c:ser>
          <c:idx val="5"/>
          <c:order val="3"/>
          <c:tx>
            <c:v>Dette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(2)'!$F$6:$F$37</c:f>
              <c:numCache>
                <c:formatCode>0</c:formatCode>
                <c:ptCount val="32"/>
                <c:pt idx="0">
                  <c:v>450</c:v>
                </c:pt>
                <c:pt idx="1">
                  <c:v>420</c:v>
                </c:pt>
                <c:pt idx="2">
                  <c:v>390</c:v>
                </c:pt>
                <c:pt idx="3">
                  <c:v>360</c:v>
                </c:pt>
                <c:pt idx="4">
                  <c:v>330</c:v>
                </c:pt>
                <c:pt idx="5">
                  <c:v>300</c:v>
                </c:pt>
                <c:pt idx="6">
                  <c:v>270</c:v>
                </c:pt>
                <c:pt idx="7">
                  <c:v>240</c:v>
                </c:pt>
                <c:pt idx="8">
                  <c:v>210</c:v>
                </c:pt>
                <c:pt idx="9">
                  <c:v>180</c:v>
                </c:pt>
                <c:pt idx="10">
                  <c:v>150</c:v>
                </c:pt>
                <c:pt idx="11">
                  <c:v>120</c:v>
                </c:pt>
                <c:pt idx="12">
                  <c:v>90</c:v>
                </c:pt>
                <c:pt idx="13">
                  <c:v>60</c:v>
                </c:pt>
                <c:pt idx="14">
                  <c:v>30</c:v>
                </c:pt>
                <c:pt idx="15">
                  <c:v>0</c:v>
                </c:pt>
                <c:pt idx="16">
                  <c:v>1200</c:v>
                </c:pt>
                <c:pt idx="17">
                  <c:v>1120</c:v>
                </c:pt>
                <c:pt idx="18">
                  <c:v>1040</c:v>
                </c:pt>
                <c:pt idx="19">
                  <c:v>960</c:v>
                </c:pt>
                <c:pt idx="20">
                  <c:v>880</c:v>
                </c:pt>
                <c:pt idx="21">
                  <c:v>800</c:v>
                </c:pt>
                <c:pt idx="22">
                  <c:v>720</c:v>
                </c:pt>
                <c:pt idx="23">
                  <c:v>640</c:v>
                </c:pt>
                <c:pt idx="24">
                  <c:v>560</c:v>
                </c:pt>
                <c:pt idx="25">
                  <c:v>480</c:v>
                </c:pt>
                <c:pt idx="26">
                  <c:v>400</c:v>
                </c:pt>
                <c:pt idx="27">
                  <c:v>320</c:v>
                </c:pt>
                <c:pt idx="28">
                  <c:v>240</c:v>
                </c:pt>
                <c:pt idx="29">
                  <c:v>160</c:v>
                </c:pt>
                <c:pt idx="30">
                  <c:v>80</c:v>
                </c:pt>
                <c:pt idx="31">
                  <c:v>0</c:v>
                </c:pt>
              </c:numCache>
            </c:numRef>
          </c:val>
        </c:ser>
        <c:dLbls/>
        <c:marker val="1"/>
        <c:axId val="72098944"/>
        <c:axId val="72100480"/>
      </c:lineChart>
      <c:catAx>
        <c:axId val="72098944"/>
        <c:scaling>
          <c:orientation val="minMax"/>
        </c:scaling>
        <c:axPos val="b"/>
        <c:numFmt formatCode="General" sourceLinked="1"/>
        <c:tickLblPos val="nextTo"/>
        <c:crossAx val="72100480"/>
        <c:crosses val="autoZero"/>
        <c:auto val="1"/>
        <c:lblAlgn val="ctr"/>
        <c:lblOffset val="100"/>
      </c:catAx>
      <c:valAx>
        <c:axId val="72100480"/>
        <c:scaling>
          <c:orientation val="minMax"/>
          <c:max val="4500"/>
        </c:scaling>
        <c:axPos val="l"/>
        <c:numFmt formatCode="0" sourceLinked="1"/>
        <c:tickLblPos val="nextTo"/>
        <c:crossAx val="72098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516028325171901"/>
          <c:y val="0.13605766504869923"/>
          <c:w val="0.78967943349656222"/>
          <c:h val="5.6613164453362855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400"/>
              <a:t>Accélérateur de Valorisation du Patrimoine Professionnel </a:t>
            </a:r>
            <a:r>
              <a:rPr lang="en-US" sz="800" i="1"/>
              <a:t>- MurSanté</a:t>
            </a:r>
            <a:r>
              <a:rPr lang="en-US" sz="800" i="1" baseline="0"/>
              <a:t> 2012 ©</a:t>
            </a:r>
            <a:endParaRPr lang="en-US" sz="800" i="1"/>
          </a:p>
        </c:rich>
      </c:tx>
      <c:layout/>
    </c:title>
    <c:plotArea>
      <c:layout>
        <c:manualLayout>
          <c:layoutTarget val="inner"/>
          <c:xMode val="edge"/>
          <c:yMode val="edge"/>
          <c:x val="0.19024601959815834"/>
          <c:y val="0.24187910548539499"/>
          <c:w val="0.76054414702295536"/>
          <c:h val="0.59746896118754633"/>
        </c:manualLayout>
      </c:layout>
      <c:scatterChart>
        <c:scatterStyle val="smoothMarker"/>
        <c:ser>
          <c:idx val="0"/>
          <c:order val="0"/>
          <c:tx>
            <c:v>Fonds de commerce</c:v>
          </c:tx>
          <c:marker>
            <c:symbol val="none"/>
          </c:marker>
          <c:xVal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xVal>
          <c:yVal>
            <c:numRef>
              <c:f>'graphiques 1 (2)'!$B$6:$B$37</c:f>
              <c:numCache>
                <c:formatCode>0</c:formatCode>
                <c:ptCount val="32"/>
                <c:pt idx="0">
                  <c:v>500</c:v>
                </c:pt>
                <c:pt idx="1">
                  <c:v>530</c:v>
                </c:pt>
                <c:pt idx="2">
                  <c:v>561.80000000000007</c:v>
                </c:pt>
                <c:pt idx="3">
                  <c:v>595.50800000000015</c:v>
                </c:pt>
                <c:pt idx="4">
                  <c:v>631.23848000000021</c:v>
                </c:pt>
                <c:pt idx="5">
                  <c:v>669.1127888000002</c:v>
                </c:pt>
                <c:pt idx="6">
                  <c:v>709.25955612800021</c:v>
                </c:pt>
                <c:pt idx="7">
                  <c:v>751.81512949568025</c:v>
                </c:pt>
                <c:pt idx="8">
                  <c:v>796.92403726542113</c:v>
                </c:pt>
                <c:pt idx="9">
                  <c:v>844.73947950134641</c:v>
                </c:pt>
                <c:pt idx="10">
                  <c:v>895.42384827142723</c:v>
                </c:pt>
                <c:pt idx="11">
                  <c:v>949.14927916771296</c:v>
                </c:pt>
                <c:pt idx="12">
                  <c:v>1006.0982359177758</c:v>
                </c:pt>
                <c:pt idx="13">
                  <c:v>1066.4641300728424</c:v>
                </c:pt>
                <c:pt idx="14">
                  <c:v>1130.451977877213</c:v>
                </c:pt>
                <c:pt idx="15">
                  <c:v>1198.2790965498459</c:v>
                </c:pt>
                <c:pt idx="16" formatCode="General">
                  <c:v>1800</c:v>
                </c:pt>
                <c:pt idx="17">
                  <c:v>1908</c:v>
                </c:pt>
                <c:pt idx="18">
                  <c:v>2022.48</c:v>
                </c:pt>
                <c:pt idx="19">
                  <c:v>2143.8288000000002</c:v>
                </c:pt>
                <c:pt idx="20">
                  <c:v>2272.4585280000006</c:v>
                </c:pt>
                <c:pt idx="21">
                  <c:v>2408.8060396800006</c:v>
                </c:pt>
                <c:pt idx="22">
                  <c:v>2553.3344020608006</c:v>
                </c:pt>
                <c:pt idx="23">
                  <c:v>2706.5344661844488</c:v>
                </c:pt>
                <c:pt idx="24">
                  <c:v>2868.926534155516</c:v>
                </c:pt>
                <c:pt idx="25">
                  <c:v>3041.0621262048471</c:v>
                </c:pt>
                <c:pt idx="26">
                  <c:v>3223.5258537771383</c:v>
                </c:pt>
                <c:pt idx="27">
                  <c:v>3416.9374050037668</c:v>
                </c:pt>
                <c:pt idx="28">
                  <c:v>3621.9536493039932</c:v>
                </c:pt>
                <c:pt idx="29">
                  <c:v>3839.2708682622329</c:v>
                </c:pt>
                <c:pt idx="30">
                  <c:v>4069.6271203579672</c:v>
                </c:pt>
                <c:pt idx="31">
                  <c:v>4313.8047475794456</c:v>
                </c:pt>
              </c:numCache>
            </c:numRef>
          </c:yVal>
          <c:smooth val="1"/>
        </c:ser>
        <c:ser>
          <c:idx val="1"/>
          <c:order val="1"/>
          <c:tx>
            <c:v>Murs de la pharmacie</c:v>
          </c:tx>
          <c:marker>
            <c:symbol val="none"/>
          </c:marker>
          <c:xVal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xVal>
          <c:yVal>
            <c:numRef>
              <c:f>'graphiques 1 (2)'!$C$6:$C$37</c:f>
              <c:numCache>
                <c:formatCode>0</c:formatCode>
                <c:ptCount val="32"/>
                <c:pt idx="0">
                  <c:v>100</c:v>
                </c:pt>
                <c:pt idx="1">
                  <c:v>101.49999999999999</c:v>
                </c:pt>
                <c:pt idx="2">
                  <c:v>103.02249999999998</c:v>
                </c:pt>
                <c:pt idx="3">
                  <c:v>104.56783749999997</c:v>
                </c:pt>
                <c:pt idx="4">
                  <c:v>106.13635506249996</c:v>
                </c:pt>
                <c:pt idx="5">
                  <c:v>107.72840038843745</c:v>
                </c:pt>
                <c:pt idx="6">
                  <c:v>109.344326394264</c:v>
                </c:pt>
                <c:pt idx="7">
                  <c:v>110.98449129017796</c:v>
                </c:pt>
                <c:pt idx="8">
                  <c:v>112.64925865953062</c:v>
                </c:pt>
                <c:pt idx="9">
                  <c:v>114.33899753942356</c:v>
                </c:pt>
                <c:pt idx="10">
                  <c:v>116.0540825025149</c:v>
                </c:pt>
                <c:pt idx="11">
                  <c:v>117.79489374005261</c:v>
                </c:pt>
                <c:pt idx="12">
                  <c:v>119.56181714615339</c:v>
                </c:pt>
                <c:pt idx="13">
                  <c:v>121.35524440334568</c:v>
                </c:pt>
                <c:pt idx="14">
                  <c:v>123.17557306939585</c:v>
                </c:pt>
                <c:pt idx="15">
                  <c:v>125.02320666543677</c:v>
                </c:pt>
                <c:pt idx="16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Fonds propres</c:v>
          </c:tx>
          <c:spPr>
            <a:ln w="41275">
              <a:solidFill>
                <a:srgbClr val="7BFC24"/>
              </a:solidFill>
            </a:ln>
          </c:spPr>
          <c:marker>
            <c:symbol val="none"/>
          </c:marker>
          <c:xVal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xVal>
          <c:yVal>
            <c:numRef>
              <c:f>'graphiques 1 (2)'!$E$6:$E$37</c:f>
              <c:numCache>
                <c:formatCode>0</c:formatCode>
                <c:ptCount val="32"/>
                <c:pt idx="0">
                  <c:v>150</c:v>
                </c:pt>
                <c:pt idx="1">
                  <c:v>211.5</c:v>
                </c:pt>
                <c:pt idx="2">
                  <c:v>274.82249999999999</c:v>
                </c:pt>
                <c:pt idx="3">
                  <c:v>340.07583750000015</c:v>
                </c:pt>
                <c:pt idx="4">
                  <c:v>407.37483506250021</c:v>
                </c:pt>
                <c:pt idx="5">
                  <c:v>476.84118918843762</c:v>
                </c:pt>
                <c:pt idx="6">
                  <c:v>548.60388252226426</c:v>
                </c:pt>
                <c:pt idx="7">
                  <c:v>622.79962078585822</c:v>
                </c:pt>
                <c:pt idx="8">
                  <c:v>699.57329592495171</c:v>
                </c:pt>
                <c:pt idx="9">
                  <c:v>779.07847704076994</c:v>
                </c:pt>
                <c:pt idx="10">
                  <c:v>861.47793077394215</c:v>
                </c:pt>
                <c:pt idx="11">
                  <c:v>946.94417290776551</c:v>
                </c:pt>
                <c:pt idx="12">
                  <c:v>1035.6600530639291</c:v>
                </c:pt>
                <c:pt idx="13">
                  <c:v>1127.8193744761882</c:v>
                </c:pt>
                <c:pt idx="14">
                  <c:v>1223.6275509466088</c:v>
                </c:pt>
                <c:pt idx="15">
                  <c:v>1323.3023032152828</c:v>
                </c:pt>
                <c:pt idx="16">
                  <c:v>600</c:v>
                </c:pt>
                <c:pt idx="17">
                  <c:v>788</c:v>
                </c:pt>
                <c:pt idx="18">
                  <c:v>982.48</c:v>
                </c:pt>
                <c:pt idx="19">
                  <c:v>1183.8288000000002</c:v>
                </c:pt>
                <c:pt idx="20">
                  <c:v>1392.4585280000006</c:v>
                </c:pt>
                <c:pt idx="21">
                  <c:v>1608.8060396800006</c:v>
                </c:pt>
                <c:pt idx="22">
                  <c:v>1833.3344020608006</c:v>
                </c:pt>
                <c:pt idx="23">
                  <c:v>2066.5344661844488</c:v>
                </c:pt>
                <c:pt idx="24">
                  <c:v>2308.926534155516</c:v>
                </c:pt>
                <c:pt idx="25">
                  <c:v>2561.0621262048471</c:v>
                </c:pt>
                <c:pt idx="26">
                  <c:v>2823.5258537771383</c:v>
                </c:pt>
                <c:pt idx="27">
                  <c:v>3096.9374050037668</c:v>
                </c:pt>
                <c:pt idx="28">
                  <c:v>3381.9536493039932</c:v>
                </c:pt>
                <c:pt idx="29">
                  <c:v>3679.2708682622329</c:v>
                </c:pt>
                <c:pt idx="30">
                  <c:v>3989.6271203579672</c:v>
                </c:pt>
                <c:pt idx="31">
                  <c:v>4313.8047475794456</c:v>
                </c:pt>
              </c:numCache>
            </c:numRef>
          </c:yVal>
          <c:smooth val="1"/>
        </c:ser>
        <c:ser>
          <c:idx val="3"/>
          <c:order val="3"/>
          <c:tx>
            <c:v>Dette financière</c:v>
          </c:tx>
          <c:spPr>
            <a:ln w="41275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xVal>
          <c:yVal>
            <c:numRef>
              <c:f>'graphiques 1 (2)'!$F$6:$F$37</c:f>
              <c:numCache>
                <c:formatCode>0</c:formatCode>
                <c:ptCount val="32"/>
                <c:pt idx="0">
                  <c:v>450</c:v>
                </c:pt>
                <c:pt idx="1">
                  <c:v>420</c:v>
                </c:pt>
                <c:pt idx="2">
                  <c:v>390</c:v>
                </c:pt>
                <c:pt idx="3">
                  <c:v>360</c:v>
                </c:pt>
                <c:pt idx="4">
                  <c:v>330</c:v>
                </c:pt>
                <c:pt idx="5">
                  <c:v>300</c:v>
                </c:pt>
                <c:pt idx="6">
                  <c:v>270</c:v>
                </c:pt>
                <c:pt idx="7">
                  <c:v>240</c:v>
                </c:pt>
                <c:pt idx="8">
                  <c:v>210</c:v>
                </c:pt>
                <c:pt idx="9">
                  <c:v>180</c:v>
                </c:pt>
                <c:pt idx="10">
                  <c:v>150</c:v>
                </c:pt>
                <c:pt idx="11">
                  <c:v>120</c:v>
                </c:pt>
                <c:pt idx="12">
                  <c:v>90</c:v>
                </c:pt>
                <c:pt idx="13">
                  <c:v>60</c:v>
                </c:pt>
                <c:pt idx="14">
                  <c:v>30</c:v>
                </c:pt>
                <c:pt idx="15">
                  <c:v>0</c:v>
                </c:pt>
                <c:pt idx="16">
                  <c:v>1200</c:v>
                </c:pt>
                <c:pt idx="17">
                  <c:v>1120</c:v>
                </c:pt>
                <c:pt idx="18">
                  <c:v>1040</c:v>
                </c:pt>
                <c:pt idx="19">
                  <c:v>960</c:v>
                </c:pt>
                <c:pt idx="20">
                  <c:v>880</c:v>
                </c:pt>
                <c:pt idx="21">
                  <c:v>800</c:v>
                </c:pt>
                <c:pt idx="22">
                  <c:v>720</c:v>
                </c:pt>
                <c:pt idx="23">
                  <c:v>640</c:v>
                </c:pt>
                <c:pt idx="24">
                  <c:v>560</c:v>
                </c:pt>
                <c:pt idx="25">
                  <c:v>480</c:v>
                </c:pt>
                <c:pt idx="26">
                  <c:v>400</c:v>
                </c:pt>
                <c:pt idx="27">
                  <c:v>320</c:v>
                </c:pt>
                <c:pt idx="28">
                  <c:v>240</c:v>
                </c:pt>
                <c:pt idx="29">
                  <c:v>160</c:v>
                </c:pt>
                <c:pt idx="30">
                  <c:v>80</c:v>
                </c:pt>
                <c:pt idx="31">
                  <c:v>0</c:v>
                </c:pt>
              </c:numCache>
            </c:numRef>
          </c:yVal>
          <c:smooth val="1"/>
        </c:ser>
        <c:dLbls/>
        <c:axId val="76697600"/>
        <c:axId val="76699520"/>
      </c:scatterChart>
      <c:valAx>
        <c:axId val="76697600"/>
        <c:scaling>
          <c:orientation val="minMax"/>
          <c:max val="65"/>
          <c:min val="3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Carrière</a:t>
                </a:r>
              </a:p>
            </c:rich>
          </c:tx>
          <c:layout>
            <c:manualLayout>
              <c:xMode val="edge"/>
              <c:yMode val="edge"/>
              <c:x val="0.51611151256709897"/>
              <c:y val="0.90881152011402311"/>
            </c:manualLayout>
          </c:layout>
        </c:title>
        <c:numFmt formatCode="General" sourceLinked="1"/>
        <c:tickLblPos val="nextTo"/>
        <c:crossAx val="76699520"/>
        <c:crosses val="autoZero"/>
        <c:crossBetween val="midCat"/>
      </c:valAx>
      <c:valAx>
        <c:axId val="76699520"/>
        <c:scaling>
          <c:orientation val="minMax"/>
          <c:max val="450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Patrimoine prof. En '000 Euros</a:t>
                </a:r>
              </a:p>
            </c:rich>
          </c:tx>
          <c:layout>
            <c:manualLayout>
              <c:xMode val="edge"/>
              <c:yMode val="edge"/>
              <c:x val="3.5562055173790755E-2"/>
              <c:y val="0.28429691817679403"/>
            </c:manualLayout>
          </c:layout>
        </c:title>
        <c:numFmt formatCode="0" sourceLinked="1"/>
        <c:tickLblPos val="nextTo"/>
        <c:crossAx val="7669760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20651911098411058"/>
          <c:y val="0.23609646635058223"/>
          <c:w val="0.32544893697822436"/>
          <c:h val="0.49328341963855826"/>
        </c:manualLayout>
      </c:layout>
      <c:overlay val="1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246529</xdr:colOff>
      <xdr:row>5</xdr:row>
      <xdr:rowOff>11206</xdr:rowOff>
    </xdr:from>
    <xdr:to>
      <xdr:col>20</xdr:col>
      <xdr:colOff>22412</xdr:colOff>
      <xdr:row>26</xdr:row>
      <xdr:rowOff>67236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481849</xdr:colOff>
      <xdr:row>15</xdr:row>
      <xdr:rowOff>11207</xdr:rowOff>
    </xdr:from>
    <xdr:to>
      <xdr:col>17</xdr:col>
      <xdr:colOff>179290</xdr:colOff>
      <xdr:row>26</xdr:row>
      <xdr:rowOff>33619</xdr:rowOff>
    </xdr:to>
    <xdr:sp macro="" textlink="">
      <xdr:nvSpPr>
        <xdr:cNvPr id="3" name="Ellipse 2"/>
        <xdr:cNvSpPr/>
      </xdr:nvSpPr>
      <xdr:spPr>
        <a:xfrm>
          <a:off x="8616199" y="2868707"/>
          <a:ext cx="802341" cy="2117912"/>
        </a:xfrm>
        <a:prstGeom prst="ellipse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526677</xdr:colOff>
      <xdr:row>13</xdr:row>
      <xdr:rowOff>89650</xdr:rowOff>
    </xdr:from>
    <xdr:to>
      <xdr:col>17</xdr:col>
      <xdr:colOff>246530</xdr:colOff>
      <xdr:row>14</xdr:row>
      <xdr:rowOff>89650</xdr:rowOff>
    </xdr:to>
    <xdr:sp macro="" textlink="">
      <xdr:nvSpPr>
        <xdr:cNvPr id="4" name="ZoneTexte 3"/>
        <xdr:cNvSpPr txBox="1"/>
      </xdr:nvSpPr>
      <xdr:spPr>
        <a:xfrm>
          <a:off x="7556127" y="2566150"/>
          <a:ext cx="1929653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accélération en</a:t>
          </a:r>
          <a:r>
            <a:rPr lang="fr-FR" sz="1100" b="1" baseline="0"/>
            <a:t> mi-carrière</a:t>
          </a:r>
          <a:endParaRPr lang="fr-FR" sz="1100" b="1"/>
        </a:p>
      </xdr:txBody>
    </xdr:sp>
    <xdr:clientData/>
  </xdr:twoCellAnchor>
  <xdr:twoCellAnchor>
    <xdr:from>
      <xdr:col>10</xdr:col>
      <xdr:colOff>252705</xdr:colOff>
      <xdr:row>27</xdr:row>
      <xdr:rowOff>68037</xdr:rowOff>
    </xdr:from>
    <xdr:to>
      <xdr:col>18</xdr:col>
      <xdr:colOff>188100</xdr:colOff>
      <xdr:row>44</xdr:row>
      <xdr:rowOff>63829</xdr:rowOff>
    </xdr:to>
    <xdr:grpSp>
      <xdr:nvGrpSpPr>
        <xdr:cNvPr id="8" name="Groupe 7"/>
        <xdr:cNvGrpSpPr/>
      </xdr:nvGrpSpPr>
      <xdr:grpSpPr>
        <a:xfrm>
          <a:off x="5637246" y="5316506"/>
          <a:ext cx="4367436" cy="3300384"/>
          <a:chOff x="5841353" y="4791659"/>
          <a:chExt cx="4367436" cy="3300384"/>
        </a:xfrm>
      </xdr:grpSpPr>
      <xdr:graphicFrame macro="">
        <xdr:nvGraphicFramePr>
          <xdr:cNvPr id="5" name="Graphique 4"/>
          <xdr:cNvGraphicFramePr>
            <a:graphicFrameLocks/>
          </xdr:cNvGraphicFramePr>
        </xdr:nvGraphicFramePr>
        <xdr:xfrm>
          <a:off x="5841353" y="4791659"/>
          <a:ext cx="4367436" cy="33003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Bulle ronde 5"/>
          <xdr:cNvSpPr/>
        </xdr:nvSpPr>
        <xdr:spPr>
          <a:xfrm>
            <a:off x="8232321" y="5578929"/>
            <a:ext cx="1234362" cy="845587"/>
          </a:xfrm>
          <a:prstGeom prst="wedgeEllipseCallout">
            <a:avLst/>
          </a:prstGeom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18000">
                <a:schemeClr val="accent1">
                  <a:tint val="44500"/>
                  <a:satMod val="160000"/>
                  <a:alpha val="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7" name="ZoneTexte 6"/>
          <xdr:cNvSpPr txBox="1"/>
        </xdr:nvSpPr>
        <xdr:spPr>
          <a:xfrm>
            <a:off x="8387831" y="5831632"/>
            <a:ext cx="913623" cy="3693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i="1"/>
              <a:t>Accélération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="98" zoomScaleNormal="98" workbookViewId="0">
      <selection activeCell="T35" sqref="T35"/>
    </sheetView>
  </sheetViews>
  <sheetFormatPr baseColWidth="10" defaultColWidth="8.28515625" defaultRowHeight="15"/>
  <cols>
    <col min="1" max="1" width="6" customWidth="1"/>
  </cols>
  <sheetData>
    <row r="1" spans="1:8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8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8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</row>
    <row r="5" spans="1:8">
      <c r="A5" s="1" t="s">
        <v>7</v>
      </c>
      <c r="B5" s="4">
        <v>0.06</v>
      </c>
      <c r="C5" s="5">
        <v>1.4999999999999999E-2</v>
      </c>
      <c r="D5" s="1"/>
      <c r="E5" s="6">
        <f>POWER(E21/E6,1/15)-1</f>
        <v>0.1562130155859609</v>
      </c>
      <c r="F5" s="7">
        <f>+F6/E6</f>
        <v>3</v>
      </c>
      <c r="G5" s="1"/>
      <c r="H5" s="1">
        <f>F6/15</f>
        <v>30</v>
      </c>
    </row>
    <row r="6" spans="1:8">
      <c r="A6" s="1">
        <v>35</v>
      </c>
      <c r="B6" s="8">
        <v>500</v>
      </c>
      <c r="C6" s="8">
        <v>100</v>
      </c>
      <c r="D6" s="9">
        <f>C6+B6</f>
        <v>600</v>
      </c>
      <c r="E6" s="8">
        <v>150</v>
      </c>
      <c r="F6" s="10">
        <f>D6-E6</f>
        <v>450</v>
      </c>
      <c r="G6" s="9">
        <f>D6-E6-F6</f>
        <v>0</v>
      </c>
    </row>
    <row r="7" spans="1:8">
      <c r="A7" s="1">
        <f>+A6+1</f>
        <v>36</v>
      </c>
      <c r="B7" s="9">
        <f>B6*(1+$B$5)</f>
        <v>530</v>
      </c>
      <c r="C7" s="9">
        <f>C6*(1+$C$5)</f>
        <v>101.49999999999999</v>
      </c>
      <c r="D7" s="9">
        <f>B7+C7</f>
        <v>631.5</v>
      </c>
      <c r="E7" s="9">
        <f>D7-F7</f>
        <v>211.5</v>
      </c>
      <c r="F7" s="9">
        <f t="shared" ref="F7:F21" si="0">F6-$H$5</f>
        <v>420</v>
      </c>
      <c r="G7" s="9">
        <f>D7-E7-F7</f>
        <v>0</v>
      </c>
    </row>
    <row r="8" spans="1:8">
      <c r="A8" s="1">
        <f t="shared" ref="A8:A37" si="1">+A7+1</f>
        <v>37</v>
      </c>
      <c r="B8" s="9">
        <f t="shared" ref="B8:B21" si="2">B7*(1+$B$5)</f>
        <v>561.80000000000007</v>
      </c>
      <c r="C8" s="9">
        <f t="shared" ref="C8:C21" si="3">C7*(1+$C$5)</f>
        <v>103.02249999999998</v>
      </c>
      <c r="D8" s="9">
        <f t="shared" ref="D8:D37" si="4">B8+C8</f>
        <v>664.82249999999999</v>
      </c>
      <c r="E8" s="9">
        <f t="shared" ref="E8:E21" si="5">D8-F8</f>
        <v>274.82249999999999</v>
      </c>
      <c r="F8" s="9">
        <f t="shared" si="0"/>
        <v>390</v>
      </c>
      <c r="G8" s="9">
        <f t="shared" ref="G8:G37" si="6">D8-E8-F8</f>
        <v>0</v>
      </c>
    </row>
    <row r="9" spans="1:8">
      <c r="A9" s="1">
        <f t="shared" si="1"/>
        <v>38</v>
      </c>
      <c r="B9" s="9">
        <f t="shared" si="2"/>
        <v>595.50800000000015</v>
      </c>
      <c r="C9" s="9">
        <f t="shared" si="3"/>
        <v>104.56783749999997</v>
      </c>
      <c r="D9" s="9">
        <f t="shared" si="4"/>
        <v>700.07583750000015</v>
      </c>
      <c r="E9" s="9">
        <f t="shared" si="5"/>
        <v>340.07583750000015</v>
      </c>
      <c r="F9" s="9">
        <f t="shared" si="0"/>
        <v>360</v>
      </c>
      <c r="G9" s="9">
        <f t="shared" si="6"/>
        <v>0</v>
      </c>
    </row>
    <row r="10" spans="1:8">
      <c r="A10" s="1">
        <f t="shared" si="1"/>
        <v>39</v>
      </c>
      <c r="B10" s="9">
        <f t="shared" si="2"/>
        <v>631.23848000000021</v>
      </c>
      <c r="C10" s="9">
        <f t="shared" si="3"/>
        <v>106.13635506249996</v>
      </c>
      <c r="D10" s="9">
        <f t="shared" si="4"/>
        <v>737.37483506250021</v>
      </c>
      <c r="E10" s="9">
        <f t="shared" si="5"/>
        <v>407.37483506250021</v>
      </c>
      <c r="F10" s="9">
        <f t="shared" si="0"/>
        <v>330</v>
      </c>
      <c r="G10" s="9">
        <f t="shared" si="6"/>
        <v>0</v>
      </c>
    </row>
    <row r="11" spans="1:8">
      <c r="A11" s="1">
        <f t="shared" si="1"/>
        <v>40</v>
      </c>
      <c r="B11" s="9">
        <f t="shared" si="2"/>
        <v>669.1127888000002</v>
      </c>
      <c r="C11" s="9">
        <f t="shared" si="3"/>
        <v>107.72840038843745</v>
      </c>
      <c r="D11" s="9">
        <f t="shared" si="4"/>
        <v>776.84118918843762</v>
      </c>
      <c r="E11" s="9">
        <f t="shared" si="5"/>
        <v>476.84118918843762</v>
      </c>
      <c r="F11" s="9">
        <f t="shared" si="0"/>
        <v>300</v>
      </c>
      <c r="G11" s="9">
        <f t="shared" si="6"/>
        <v>0</v>
      </c>
    </row>
    <row r="12" spans="1:8">
      <c r="A12" s="1">
        <f t="shared" si="1"/>
        <v>41</v>
      </c>
      <c r="B12" s="9">
        <f t="shared" si="2"/>
        <v>709.25955612800021</v>
      </c>
      <c r="C12" s="9">
        <f t="shared" si="3"/>
        <v>109.344326394264</v>
      </c>
      <c r="D12" s="9">
        <f t="shared" si="4"/>
        <v>818.60388252226426</v>
      </c>
      <c r="E12" s="9">
        <f t="shared" si="5"/>
        <v>548.60388252226426</v>
      </c>
      <c r="F12" s="9">
        <f t="shared" si="0"/>
        <v>270</v>
      </c>
      <c r="G12" s="9">
        <f t="shared" si="6"/>
        <v>0</v>
      </c>
    </row>
    <row r="13" spans="1:8">
      <c r="A13" s="1">
        <f t="shared" si="1"/>
        <v>42</v>
      </c>
      <c r="B13" s="9">
        <f t="shared" si="2"/>
        <v>751.81512949568025</v>
      </c>
      <c r="C13" s="9">
        <f t="shared" si="3"/>
        <v>110.98449129017796</v>
      </c>
      <c r="D13" s="9">
        <f t="shared" si="4"/>
        <v>862.79962078585822</v>
      </c>
      <c r="E13" s="9">
        <f t="shared" si="5"/>
        <v>622.79962078585822</v>
      </c>
      <c r="F13" s="9">
        <f t="shared" si="0"/>
        <v>240</v>
      </c>
      <c r="G13" s="9">
        <f t="shared" si="6"/>
        <v>0</v>
      </c>
    </row>
    <row r="14" spans="1:8">
      <c r="A14" s="1">
        <f t="shared" si="1"/>
        <v>43</v>
      </c>
      <c r="B14" s="9">
        <f t="shared" si="2"/>
        <v>796.92403726542113</v>
      </c>
      <c r="C14" s="9">
        <f t="shared" si="3"/>
        <v>112.64925865953062</v>
      </c>
      <c r="D14" s="9">
        <f t="shared" si="4"/>
        <v>909.57329592495171</v>
      </c>
      <c r="E14" s="9">
        <f t="shared" si="5"/>
        <v>699.57329592495171</v>
      </c>
      <c r="F14" s="9">
        <f t="shared" si="0"/>
        <v>210</v>
      </c>
      <c r="G14" s="9">
        <f t="shared" si="6"/>
        <v>0</v>
      </c>
    </row>
    <row r="15" spans="1:8">
      <c r="A15" s="1">
        <f t="shared" si="1"/>
        <v>44</v>
      </c>
      <c r="B15" s="9">
        <f t="shared" si="2"/>
        <v>844.73947950134641</v>
      </c>
      <c r="C15" s="9">
        <f t="shared" si="3"/>
        <v>114.33899753942356</v>
      </c>
      <c r="D15" s="9">
        <f t="shared" si="4"/>
        <v>959.07847704076994</v>
      </c>
      <c r="E15" s="9">
        <f t="shared" si="5"/>
        <v>779.07847704076994</v>
      </c>
      <c r="F15" s="9">
        <f t="shared" si="0"/>
        <v>180</v>
      </c>
      <c r="G15" s="9">
        <f t="shared" si="6"/>
        <v>0</v>
      </c>
    </row>
    <row r="16" spans="1:8">
      <c r="A16" s="1">
        <f t="shared" si="1"/>
        <v>45</v>
      </c>
      <c r="B16" s="9">
        <f t="shared" si="2"/>
        <v>895.42384827142723</v>
      </c>
      <c r="C16" s="9">
        <f t="shared" si="3"/>
        <v>116.0540825025149</v>
      </c>
      <c r="D16" s="9">
        <f t="shared" si="4"/>
        <v>1011.4779307739421</v>
      </c>
      <c r="E16" s="9">
        <f t="shared" si="5"/>
        <v>861.47793077394215</v>
      </c>
      <c r="F16" s="9">
        <f t="shared" si="0"/>
        <v>150</v>
      </c>
      <c r="G16" s="9">
        <f t="shared" si="6"/>
        <v>0</v>
      </c>
    </row>
    <row r="17" spans="1:8">
      <c r="A17" s="1">
        <f t="shared" si="1"/>
        <v>46</v>
      </c>
      <c r="B17" s="9">
        <f t="shared" si="2"/>
        <v>949.14927916771296</v>
      </c>
      <c r="C17" s="9">
        <f t="shared" si="3"/>
        <v>117.79489374005261</v>
      </c>
      <c r="D17" s="9">
        <f t="shared" si="4"/>
        <v>1066.9441729077655</v>
      </c>
      <c r="E17" s="9">
        <f t="shared" si="5"/>
        <v>946.94417290776551</v>
      </c>
      <c r="F17" s="9">
        <f t="shared" si="0"/>
        <v>120</v>
      </c>
      <c r="G17" s="9">
        <f t="shared" si="6"/>
        <v>0</v>
      </c>
    </row>
    <row r="18" spans="1:8">
      <c r="A18" s="1">
        <f t="shared" si="1"/>
        <v>47</v>
      </c>
      <c r="B18" s="9">
        <f t="shared" si="2"/>
        <v>1006.0982359177758</v>
      </c>
      <c r="C18" s="9">
        <f t="shared" si="3"/>
        <v>119.56181714615339</v>
      </c>
      <c r="D18" s="9">
        <f t="shared" si="4"/>
        <v>1125.6600530639291</v>
      </c>
      <c r="E18" s="9">
        <f t="shared" si="5"/>
        <v>1035.6600530639291</v>
      </c>
      <c r="F18" s="9">
        <f t="shared" si="0"/>
        <v>90</v>
      </c>
      <c r="G18" s="9">
        <f t="shared" si="6"/>
        <v>0</v>
      </c>
    </row>
    <row r="19" spans="1:8">
      <c r="A19" s="1">
        <f t="shared" si="1"/>
        <v>48</v>
      </c>
      <c r="B19" s="9">
        <f t="shared" si="2"/>
        <v>1066.4641300728424</v>
      </c>
      <c r="C19" s="9">
        <f t="shared" si="3"/>
        <v>121.35524440334568</v>
      </c>
      <c r="D19" s="9">
        <f t="shared" si="4"/>
        <v>1187.8193744761882</v>
      </c>
      <c r="E19" s="9">
        <f t="shared" si="5"/>
        <v>1127.8193744761882</v>
      </c>
      <c r="F19" s="9">
        <f t="shared" si="0"/>
        <v>60</v>
      </c>
      <c r="G19" s="9">
        <f t="shared" si="6"/>
        <v>0</v>
      </c>
    </row>
    <row r="20" spans="1:8">
      <c r="A20" s="1">
        <f t="shared" si="1"/>
        <v>49</v>
      </c>
      <c r="B20" s="9">
        <f t="shared" si="2"/>
        <v>1130.451977877213</v>
      </c>
      <c r="C20" s="9">
        <f t="shared" si="3"/>
        <v>123.17557306939585</v>
      </c>
      <c r="D20" s="9">
        <f t="shared" si="4"/>
        <v>1253.6275509466088</v>
      </c>
      <c r="E20" s="9">
        <f t="shared" si="5"/>
        <v>1223.6275509466088</v>
      </c>
      <c r="F20" s="9">
        <f t="shared" si="0"/>
        <v>30</v>
      </c>
      <c r="G20" s="9">
        <f t="shared" si="6"/>
        <v>0</v>
      </c>
    </row>
    <row r="21" spans="1:8">
      <c r="A21" s="1">
        <f t="shared" si="1"/>
        <v>50</v>
      </c>
      <c r="B21" s="9">
        <f t="shared" si="2"/>
        <v>1198.2790965498459</v>
      </c>
      <c r="C21" s="9">
        <f t="shared" si="3"/>
        <v>125.02320666543677</v>
      </c>
      <c r="D21" s="9">
        <f t="shared" si="4"/>
        <v>1323.3023032152828</v>
      </c>
      <c r="E21" s="9">
        <f t="shared" si="5"/>
        <v>1323.3023032152828</v>
      </c>
      <c r="F21" s="9">
        <f t="shared" si="0"/>
        <v>0</v>
      </c>
      <c r="G21" s="9">
        <f t="shared" si="6"/>
        <v>0</v>
      </c>
      <c r="H21" t="str">
        <f>H4</f>
        <v>rbsmt dette</v>
      </c>
    </row>
    <row r="22" spans="1:8">
      <c r="A22" s="1">
        <f t="shared" si="1"/>
        <v>51</v>
      </c>
      <c r="B22" s="11">
        <v>1800</v>
      </c>
      <c r="C22" s="11">
        <v>0</v>
      </c>
      <c r="D22" s="9">
        <f t="shared" si="4"/>
        <v>1800</v>
      </c>
      <c r="E22" s="8">
        <v>600</v>
      </c>
      <c r="F22" s="10">
        <f>D22-E22</f>
        <v>1200</v>
      </c>
      <c r="G22" s="9">
        <f t="shared" si="6"/>
        <v>0</v>
      </c>
      <c r="H22" s="9">
        <f>F22/15</f>
        <v>80</v>
      </c>
    </row>
    <row r="23" spans="1:8">
      <c r="A23" s="1">
        <f t="shared" si="1"/>
        <v>52</v>
      </c>
      <c r="B23" s="9">
        <f>B22*(1+$B$5)</f>
        <v>1908</v>
      </c>
      <c r="C23" s="9">
        <v>0</v>
      </c>
      <c r="D23" s="9">
        <f t="shared" si="4"/>
        <v>1908</v>
      </c>
      <c r="E23" s="9">
        <f>D23-F23</f>
        <v>788</v>
      </c>
      <c r="F23" s="9">
        <f>F22-$H$22</f>
        <v>1120</v>
      </c>
      <c r="G23" s="9">
        <f t="shared" si="6"/>
        <v>0</v>
      </c>
      <c r="H23" s="12">
        <f>+POWER(E37/E22,1/15)-1</f>
        <v>0.14054900220886668</v>
      </c>
    </row>
    <row r="24" spans="1:8">
      <c r="A24" s="1">
        <f t="shared" si="1"/>
        <v>53</v>
      </c>
      <c r="B24" s="9">
        <f t="shared" ref="B24:B37" si="7">B23*(1+$B$5)</f>
        <v>2022.48</v>
      </c>
      <c r="C24" s="9">
        <v>0</v>
      </c>
      <c r="D24" s="9">
        <f t="shared" si="4"/>
        <v>2022.48</v>
      </c>
      <c r="E24" s="9">
        <f t="shared" ref="E24:E37" si="8">D24-F24</f>
        <v>982.48</v>
      </c>
      <c r="F24" s="9">
        <f t="shared" ref="F24:F37" si="9">F23-$H$22</f>
        <v>1040</v>
      </c>
      <c r="G24" s="9">
        <f t="shared" si="6"/>
        <v>0</v>
      </c>
    </row>
    <row r="25" spans="1:8">
      <c r="A25" s="1">
        <f t="shared" si="1"/>
        <v>54</v>
      </c>
      <c r="B25" s="9">
        <f t="shared" si="7"/>
        <v>2143.8288000000002</v>
      </c>
      <c r="C25" s="9">
        <v>0</v>
      </c>
      <c r="D25" s="9">
        <f t="shared" si="4"/>
        <v>2143.8288000000002</v>
      </c>
      <c r="E25" s="9">
        <f t="shared" si="8"/>
        <v>1183.8288000000002</v>
      </c>
      <c r="F25" s="9">
        <f t="shared" si="9"/>
        <v>960</v>
      </c>
      <c r="G25" s="9">
        <f t="shared" si="6"/>
        <v>0</v>
      </c>
    </row>
    <row r="26" spans="1:8">
      <c r="A26" s="1">
        <f t="shared" si="1"/>
        <v>55</v>
      </c>
      <c r="B26" s="9">
        <f t="shared" si="7"/>
        <v>2272.4585280000006</v>
      </c>
      <c r="C26" s="9">
        <v>0</v>
      </c>
      <c r="D26" s="9">
        <f t="shared" si="4"/>
        <v>2272.4585280000006</v>
      </c>
      <c r="E26" s="9">
        <f t="shared" si="8"/>
        <v>1392.4585280000006</v>
      </c>
      <c r="F26" s="9">
        <f t="shared" si="9"/>
        <v>880</v>
      </c>
      <c r="G26" s="9">
        <f t="shared" si="6"/>
        <v>0</v>
      </c>
    </row>
    <row r="27" spans="1:8">
      <c r="A27" s="1">
        <f t="shared" si="1"/>
        <v>56</v>
      </c>
      <c r="B27" s="9">
        <f t="shared" si="7"/>
        <v>2408.8060396800006</v>
      </c>
      <c r="C27" s="9">
        <v>0</v>
      </c>
      <c r="D27" s="9">
        <f t="shared" si="4"/>
        <v>2408.8060396800006</v>
      </c>
      <c r="E27" s="9">
        <f t="shared" si="8"/>
        <v>1608.8060396800006</v>
      </c>
      <c r="F27" s="9">
        <f t="shared" si="9"/>
        <v>800</v>
      </c>
      <c r="G27" s="9">
        <f t="shared" si="6"/>
        <v>0</v>
      </c>
    </row>
    <row r="28" spans="1:8">
      <c r="A28" s="1">
        <f t="shared" si="1"/>
        <v>57</v>
      </c>
      <c r="B28" s="9">
        <f t="shared" si="7"/>
        <v>2553.3344020608006</v>
      </c>
      <c r="C28" s="9">
        <v>0</v>
      </c>
      <c r="D28" s="9">
        <f t="shared" si="4"/>
        <v>2553.3344020608006</v>
      </c>
      <c r="E28" s="9">
        <f t="shared" si="8"/>
        <v>1833.3344020608006</v>
      </c>
      <c r="F28" s="9">
        <f t="shared" si="9"/>
        <v>720</v>
      </c>
      <c r="G28" s="9">
        <f t="shared" si="6"/>
        <v>0</v>
      </c>
    </row>
    <row r="29" spans="1:8">
      <c r="A29" s="1">
        <f t="shared" si="1"/>
        <v>58</v>
      </c>
      <c r="B29" s="9">
        <f t="shared" si="7"/>
        <v>2706.5344661844488</v>
      </c>
      <c r="C29" s="9">
        <v>0</v>
      </c>
      <c r="D29" s="9">
        <f t="shared" si="4"/>
        <v>2706.5344661844488</v>
      </c>
      <c r="E29" s="9">
        <f t="shared" si="8"/>
        <v>2066.5344661844488</v>
      </c>
      <c r="F29" s="9">
        <f t="shared" si="9"/>
        <v>640</v>
      </c>
      <c r="G29" s="9">
        <f t="shared" si="6"/>
        <v>0</v>
      </c>
    </row>
    <row r="30" spans="1:8">
      <c r="A30" s="1">
        <f t="shared" si="1"/>
        <v>59</v>
      </c>
      <c r="B30" s="9">
        <f t="shared" si="7"/>
        <v>2868.926534155516</v>
      </c>
      <c r="C30" s="9">
        <v>0</v>
      </c>
      <c r="D30" s="9">
        <f t="shared" si="4"/>
        <v>2868.926534155516</v>
      </c>
      <c r="E30" s="9">
        <f t="shared" si="8"/>
        <v>2308.926534155516</v>
      </c>
      <c r="F30" s="9">
        <f t="shared" si="9"/>
        <v>560</v>
      </c>
      <c r="G30" s="9">
        <f t="shared" si="6"/>
        <v>0</v>
      </c>
    </row>
    <row r="31" spans="1:8">
      <c r="A31" s="1">
        <f t="shared" si="1"/>
        <v>60</v>
      </c>
      <c r="B31" s="9">
        <f t="shared" si="7"/>
        <v>3041.0621262048471</v>
      </c>
      <c r="C31" s="9">
        <v>0</v>
      </c>
      <c r="D31" s="9">
        <f t="shared" si="4"/>
        <v>3041.0621262048471</v>
      </c>
      <c r="E31" s="9">
        <f t="shared" si="8"/>
        <v>2561.0621262048471</v>
      </c>
      <c r="F31" s="9">
        <f t="shared" si="9"/>
        <v>480</v>
      </c>
      <c r="G31" s="9">
        <f t="shared" si="6"/>
        <v>0</v>
      </c>
    </row>
    <row r="32" spans="1:8">
      <c r="A32" s="1">
        <f t="shared" si="1"/>
        <v>61</v>
      </c>
      <c r="B32" s="9">
        <f t="shared" si="7"/>
        <v>3223.5258537771383</v>
      </c>
      <c r="C32" s="9">
        <v>0</v>
      </c>
      <c r="D32" s="9">
        <f t="shared" si="4"/>
        <v>3223.5258537771383</v>
      </c>
      <c r="E32" s="9">
        <f t="shared" si="8"/>
        <v>2823.5258537771383</v>
      </c>
      <c r="F32" s="9">
        <f t="shared" si="9"/>
        <v>400</v>
      </c>
      <c r="G32" s="9">
        <f t="shared" si="6"/>
        <v>0</v>
      </c>
    </row>
    <row r="33" spans="1:7">
      <c r="A33" s="1">
        <f t="shared" si="1"/>
        <v>62</v>
      </c>
      <c r="B33" s="9">
        <f t="shared" si="7"/>
        <v>3416.9374050037668</v>
      </c>
      <c r="C33" s="9">
        <v>0</v>
      </c>
      <c r="D33" s="9">
        <f t="shared" si="4"/>
        <v>3416.9374050037668</v>
      </c>
      <c r="E33" s="9">
        <f t="shared" si="8"/>
        <v>3096.9374050037668</v>
      </c>
      <c r="F33" s="9">
        <f t="shared" si="9"/>
        <v>320</v>
      </c>
      <c r="G33" s="9">
        <f t="shared" si="6"/>
        <v>0</v>
      </c>
    </row>
    <row r="34" spans="1:7">
      <c r="A34" s="1">
        <f t="shared" si="1"/>
        <v>63</v>
      </c>
      <c r="B34" s="9">
        <f t="shared" si="7"/>
        <v>3621.9536493039932</v>
      </c>
      <c r="C34" s="9">
        <v>0</v>
      </c>
      <c r="D34" s="9">
        <f t="shared" si="4"/>
        <v>3621.9536493039932</v>
      </c>
      <c r="E34" s="9">
        <f t="shared" si="8"/>
        <v>3381.9536493039932</v>
      </c>
      <c r="F34" s="9">
        <f t="shared" si="9"/>
        <v>240</v>
      </c>
      <c r="G34" s="9">
        <f t="shared" si="6"/>
        <v>0</v>
      </c>
    </row>
    <row r="35" spans="1:7">
      <c r="A35" s="1">
        <f t="shared" si="1"/>
        <v>64</v>
      </c>
      <c r="B35" s="9">
        <f t="shared" si="7"/>
        <v>3839.2708682622329</v>
      </c>
      <c r="C35" s="9">
        <v>0</v>
      </c>
      <c r="D35" s="9">
        <f t="shared" si="4"/>
        <v>3839.2708682622329</v>
      </c>
      <c r="E35" s="9">
        <f t="shared" si="8"/>
        <v>3679.2708682622329</v>
      </c>
      <c r="F35" s="9">
        <f t="shared" si="9"/>
        <v>160</v>
      </c>
      <c r="G35" s="9">
        <f t="shared" si="6"/>
        <v>0</v>
      </c>
    </row>
    <row r="36" spans="1:7">
      <c r="A36" s="1">
        <f t="shared" si="1"/>
        <v>65</v>
      </c>
      <c r="B36" s="9">
        <f t="shared" si="7"/>
        <v>4069.6271203579672</v>
      </c>
      <c r="C36" s="9">
        <v>0</v>
      </c>
      <c r="D36" s="9">
        <f t="shared" si="4"/>
        <v>4069.6271203579672</v>
      </c>
      <c r="E36" s="9">
        <f t="shared" si="8"/>
        <v>3989.6271203579672</v>
      </c>
      <c r="F36" s="9">
        <f t="shared" si="9"/>
        <v>80</v>
      </c>
      <c r="G36" s="9">
        <f t="shared" si="6"/>
        <v>0</v>
      </c>
    </row>
    <row r="37" spans="1:7">
      <c r="A37" s="1">
        <f t="shared" si="1"/>
        <v>66</v>
      </c>
      <c r="B37" s="9">
        <f t="shared" si="7"/>
        <v>4313.8047475794456</v>
      </c>
      <c r="C37" s="9">
        <v>0</v>
      </c>
      <c r="D37" s="9">
        <f t="shared" si="4"/>
        <v>4313.8047475794456</v>
      </c>
      <c r="E37" s="9">
        <f t="shared" si="8"/>
        <v>4313.8047475794456</v>
      </c>
      <c r="F37" s="9">
        <f t="shared" si="9"/>
        <v>0</v>
      </c>
      <c r="G37" s="9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graphiques 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evelyne</cp:lastModifiedBy>
  <dcterms:created xsi:type="dcterms:W3CDTF">2012-06-13T09:58:12Z</dcterms:created>
  <dcterms:modified xsi:type="dcterms:W3CDTF">2012-06-13T22:51:11Z</dcterms:modified>
</cp:coreProperties>
</file>