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-135" windowWidth="19440" windowHeight="88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6" i="2" l="1"/>
  <c r="F17" i="2"/>
  <c r="F18" i="2"/>
  <c r="F15" i="2"/>
  <c r="D18" i="2"/>
  <c r="D17" i="2"/>
  <c r="D16" i="2"/>
  <c r="D15" i="2"/>
  <c r="D14" i="2"/>
  <c r="I23" i="1"/>
  <c r="F20" i="1"/>
  <c r="G20" i="1" s="1"/>
  <c r="H20" i="1" s="1"/>
  <c r="I14" i="1"/>
  <c r="K6" i="1"/>
  <c r="L4" i="1"/>
  <c r="L5" i="1"/>
  <c r="L6" i="1"/>
  <c r="L3" i="1"/>
  <c r="J4" i="1"/>
  <c r="K4" i="1" s="1"/>
  <c r="J5" i="1"/>
  <c r="K5" i="1" s="1"/>
  <c r="J6" i="1"/>
  <c r="J3" i="1"/>
  <c r="K3" i="1" s="1"/>
  <c r="I4" i="1"/>
  <c r="I5" i="1"/>
  <c r="I6" i="1"/>
  <c r="I7" i="1"/>
  <c r="L7" i="1" s="1"/>
  <c r="L9" i="1" s="1"/>
  <c r="L11" i="1" s="1"/>
  <c r="I3" i="1"/>
  <c r="G5" i="1"/>
  <c r="G6" i="1"/>
  <c r="G7" i="1"/>
  <c r="G4" i="1"/>
  <c r="E4" i="1"/>
  <c r="E5" i="1"/>
  <c r="E6" i="1"/>
  <c r="E7" i="1"/>
  <c r="E3" i="1"/>
  <c r="J7" i="1" l="1"/>
  <c r="K7" i="1" l="1"/>
  <c r="K9" i="1" s="1"/>
  <c r="K18" i="1" s="1"/>
  <c r="K19" i="1" s="1"/>
  <c r="J9" i="1"/>
  <c r="J10" i="1" s="1"/>
  <c r="K10" i="1" s="1"/>
</calcChain>
</file>

<file path=xl/sharedStrings.xml><?xml version="1.0" encoding="utf-8"?>
<sst xmlns="http://schemas.openxmlformats.org/spreadsheetml/2006/main" count="76" uniqueCount="45">
  <si>
    <r>
      <t>Pack découverte</t>
    </r>
    <r>
      <rPr>
        <sz val="8"/>
        <color rgb="FF000000"/>
        <rFont val="Verdana"/>
        <family val="2"/>
      </rPr>
      <t>: 4 heures pour 60€ soit 15€/heure </t>
    </r>
  </si>
  <si>
    <r>
      <t>Pack Bronze</t>
    </r>
    <r>
      <rPr>
        <sz val="8"/>
        <color rgb="FF000000"/>
        <rFont val="Verdana"/>
        <family val="2"/>
      </rPr>
      <t xml:space="preserve">: 20 heures pour 260€ soit 13€/heure </t>
    </r>
    <r>
      <rPr>
        <b/>
        <sz val="8"/>
        <color rgb="FFFF0000"/>
        <rFont val="Verdana"/>
        <family val="2"/>
      </rPr>
      <t>économie 40€</t>
    </r>
  </si>
  <si>
    <r>
      <t>Pack Argent</t>
    </r>
    <r>
      <rPr>
        <sz val="8"/>
        <color rgb="FF000000"/>
        <rFont val="Verdana"/>
        <family val="2"/>
      </rPr>
      <t>: 50 heures pour 600€ soit 12€/heure </t>
    </r>
    <r>
      <rPr>
        <b/>
        <sz val="8"/>
        <color rgb="FFFF0000"/>
        <rFont val="Verdana"/>
        <family val="2"/>
      </rPr>
      <t>économie 150€</t>
    </r>
  </si>
  <si>
    <r>
      <t>Pack Or</t>
    </r>
    <r>
      <rPr>
        <sz val="8"/>
        <color rgb="FF000000"/>
        <rFont val="Verdana"/>
        <family val="2"/>
      </rPr>
      <t>: 100 heures pour 1100€ soit 11€/heure </t>
    </r>
    <r>
      <rPr>
        <b/>
        <sz val="8"/>
        <color rgb="FFFF0000"/>
        <rFont val="Verdana"/>
        <family val="2"/>
      </rPr>
      <t>économie 400€</t>
    </r>
  </si>
  <si>
    <r>
      <t>Pack Diamant</t>
    </r>
    <r>
      <rPr>
        <sz val="8"/>
        <color rgb="FF000000"/>
        <rFont val="Verdana"/>
        <family val="2"/>
      </rPr>
      <t>: 200 heures pour 2000€ soit 10€/heure </t>
    </r>
    <r>
      <rPr>
        <b/>
        <sz val="8"/>
        <color rgb="FFFF0000"/>
        <rFont val="Verdana"/>
        <family val="2"/>
      </rPr>
      <t>économie 1000€</t>
    </r>
  </si>
  <si>
    <t>pack</t>
  </si>
  <si>
    <t>Bronze</t>
  </si>
  <si>
    <t>Argent</t>
  </si>
  <si>
    <t>Or</t>
  </si>
  <si>
    <t>Diamant</t>
  </si>
  <si>
    <t>Nbre d'heures</t>
  </si>
  <si>
    <t>économie</t>
  </si>
  <si>
    <t>Découverte</t>
  </si>
  <si>
    <t>-</t>
  </si>
  <si>
    <t>Prix d'achat</t>
  </si>
  <si>
    <t>Prix horaire</t>
  </si>
  <si>
    <t>durée d'utilisation</t>
  </si>
  <si>
    <t>1 mois</t>
  </si>
  <si>
    <t>2 mois</t>
  </si>
  <si>
    <t>3 mois</t>
  </si>
  <si>
    <t>6 mois</t>
  </si>
  <si>
    <t>8 mois</t>
  </si>
  <si>
    <t>nbre vte/an</t>
  </si>
  <si>
    <t>ca annuel ttc</t>
  </si>
  <si>
    <t>total</t>
  </si>
  <si>
    <t>prix moy horaire</t>
  </si>
  <si>
    <t>nbre vte/mois</t>
  </si>
  <si>
    <t>taux d'occupation</t>
  </si>
  <si>
    <t>nb h/an</t>
  </si>
  <si>
    <t>nb heure/jour</t>
  </si>
  <si>
    <t>nb jours/semaine</t>
  </si>
  <si>
    <t>nb cabines</t>
  </si>
  <si>
    <t>taux occup</t>
  </si>
  <si>
    <t>nb hrs cab/an</t>
  </si>
  <si>
    <t>ca annuel ht</t>
  </si>
  <si>
    <t>jour</t>
  </si>
  <si>
    <t>heure d'ouv</t>
  </si>
  <si>
    <t>heure de cabine</t>
  </si>
  <si>
    <t>an</t>
  </si>
  <si>
    <t>frais/an</t>
  </si>
  <si>
    <t>benefs annuel</t>
  </si>
  <si>
    <t>benefs mensuel</t>
  </si>
  <si>
    <t>prix TTC</t>
  </si>
  <si>
    <t>mois d'utilisation</t>
  </si>
  <si>
    <t>1an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</si>
</sst>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1" fontId="0" fillId="0" borderId="0" xfId="0" applyNumberFormat="1"/>
    <xf numFmtId="10" fontId="0" fillId="3" borderId="0" xfId="0" applyNumberFormat="1" applyFill="1"/>
    <xf numFmtId="0" fontId="0" fillId="3" borderId="0" xfId="0" applyFill="1"/>
    <xf numFmtId="167" fontId="0" fillId="3" borderId="0" xfId="0" applyNumberFormat="1" applyFill="1"/>
    <xf numFmtId="0" fontId="0" fillId="4" borderId="0" xfId="0" applyFill="1"/>
    <xf numFmtId="0" fontId="0" fillId="5" borderId="0" xfId="0" applyFill="1"/>
    <xf numFmtId="49" fontId="0" fillId="5" borderId="0" xfId="0" applyNumberFormat="1" applyFill="1" applyAlignment="1">
      <alignment horizontal="center" wrapText="1"/>
    </xf>
    <xf numFmtId="49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repartition C.A.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Feuil1!$B$3:$B$7</c:f>
              <c:strCache>
                <c:ptCount val="5"/>
                <c:pt idx="0">
                  <c:v>Découverte</c:v>
                </c:pt>
                <c:pt idx="1">
                  <c:v>Bronze</c:v>
                </c:pt>
                <c:pt idx="2">
                  <c:v>Argent</c:v>
                </c:pt>
                <c:pt idx="3">
                  <c:v>Or</c:v>
                </c:pt>
                <c:pt idx="4">
                  <c:v>Diamant</c:v>
                </c:pt>
              </c:strCache>
            </c:strRef>
          </c:cat>
          <c:val>
            <c:numRef>
              <c:f>Feuil1!$K$3:$K$7</c:f>
              <c:numCache>
                <c:formatCode>General</c:formatCode>
                <c:ptCount val="5"/>
                <c:pt idx="0">
                  <c:v>15200</c:v>
                </c:pt>
                <c:pt idx="1">
                  <c:v>34000</c:v>
                </c:pt>
                <c:pt idx="2">
                  <c:v>32000</c:v>
                </c:pt>
                <c:pt idx="3">
                  <c:v>30000</c:v>
                </c:pt>
                <c:pt idx="4">
                  <c:v>56000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</xdr:row>
      <xdr:rowOff>38100</xdr:rowOff>
    </xdr:from>
    <xdr:to>
      <xdr:col>17</xdr:col>
      <xdr:colOff>95250</xdr:colOff>
      <xdr:row>12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B1" workbookViewId="0">
      <selection activeCell="B22" sqref="B22"/>
    </sheetView>
  </sheetViews>
  <sheetFormatPr baseColWidth="10" defaultRowHeight="15" x14ac:dyDescent="0.25"/>
  <cols>
    <col min="3" max="4" width="13.5703125" customWidth="1"/>
    <col min="6" max="6" width="16.5703125" customWidth="1"/>
    <col min="8" max="9" width="18.85546875" customWidth="1"/>
  </cols>
  <sheetData>
    <row r="2" spans="2:13" x14ac:dyDescent="0.25">
      <c r="B2" t="s">
        <v>5</v>
      </c>
      <c r="C2" s="2" t="s">
        <v>10</v>
      </c>
      <c r="D2" s="2" t="s">
        <v>16</v>
      </c>
      <c r="E2" t="s">
        <v>14</v>
      </c>
      <c r="F2" s="2" t="s">
        <v>15</v>
      </c>
      <c r="G2" t="s">
        <v>11</v>
      </c>
      <c r="H2" s="2" t="s">
        <v>26</v>
      </c>
      <c r="I2" t="s">
        <v>22</v>
      </c>
      <c r="J2" s="5" t="s">
        <v>23</v>
      </c>
      <c r="K2" s="5" t="s">
        <v>34</v>
      </c>
      <c r="L2" t="s">
        <v>28</v>
      </c>
      <c r="M2" t="s">
        <v>27</v>
      </c>
    </row>
    <row r="3" spans="2:13" x14ac:dyDescent="0.25">
      <c r="B3" s="7" t="s">
        <v>12</v>
      </c>
      <c r="C3">
        <v>4</v>
      </c>
      <c r="D3" t="s">
        <v>17</v>
      </c>
      <c r="E3">
        <f>F3*C3</f>
        <v>76</v>
      </c>
      <c r="F3">
        <v>19</v>
      </c>
      <c r="G3" t="s">
        <v>13</v>
      </c>
      <c r="H3">
        <v>20</v>
      </c>
      <c r="I3">
        <f>12*H3</f>
        <v>240</v>
      </c>
      <c r="J3">
        <f>I3*F3*C3</f>
        <v>18240</v>
      </c>
      <c r="K3">
        <f t="shared" ref="K3:K6" si="0">J3/1.2</f>
        <v>15200</v>
      </c>
      <c r="L3">
        <f>C3*I3</f>
        <v>960</v>
      </c>
    </row>
    <row r="4" spans="2:13" x14ac:dyDescent="0.25">
      <c r="B4" s="7" t="s">
        <v>6</v>
      </c>
      <c r="C4">
        <v>20</v>
      </c>
      <c r="D4" t="s">
        <v>18</v>
      </c>
      <c r="E4">
        <f t="shared" ref="E4:E7" si="1">F4*C4</f>
        <v>340</v>
      </c>
      <c r="F4">
        <v>17</v>
      </c>
      <c r="G4">
        <f>($F$3-F4)*C4</f>
        <v>40</v>
      </c>
      <c r="H4">
        <v>10</v>
      </c>
      <c r="I4">
        <f t="shared" ref="I4:I7" si="2">12*H4</f>
        <v>120</v>
      </c>
      <c r="J4">
        <f t="shared" ref="J4:J7" si="3">I4*F4*C4</f>
        <v>40800</v>
      </c>
      <c r="K4">
        <f t="shared" si="0"/>
        <v>34000</v>
      </c>
      <c r="L4">
        <f t="shared" ref="L4:L7" si="4">C4*I4</f>
        <v>2400</v>
      </c>
    </row>
    <row r="5" spans="2:13" x14ac:dyDescent="0.25">
      <c r="B5" s="7" t="s">
        <v>7</v>
      </c>
      <c r="C5">
        <v>50</v>
      </c>
      <c r="D5" t="s">
        <v>19</v>
      </c>
      <c r="E5">
        <f t="shared" si="1"/>
        <v>800</v>
      </c>
      <c r="F5">
        <v>16</v>
      </c>
      <c r="G5">
        <f t="shared" ref="G5:G7" si="5">($F$3-F5)*C5</f>
        <v>150</v>
      </c>
      <c r="H5">
        <v>4</v>
      </c>
      <c r="I5">
        <f t="shared" si="2"/>
        <v>48</v>
      </c>
      <c r="J5">
        <f t="shared" si="3"/>
        <v>38400</v>
      </c>
      <c r="K5">
        <f t="shared" si="0"/>
        <v>32000</v>
      </c>
      <c r="L5">
        <f t="shared" si="4"/>
        <v>2400</v>
      </c>
    </row>
    <row r="6" spans="2:13" x14ac:dyDescent="0.25">
      <c r="B6" s="7" t="s">
        <v>8</v>
      </c>
      <c r="C6">
        <v>100</v>
      </c>
      <c r="D6" t="s">
        <v>20</v>
      </c>
      <c r="E6">
        <f t="shared" si="1"/>
        <v>1500</v>
      </c>
      <c r="F6">
        <v>15</v>
      </c>
      <c r="G6">
        <f t="shared" si="5"/>
        <v>400</v>
      </c>
      <c r="H6">
        <v>2</v>
      </c>
      <c r="I6">
        <f t="shared" si="2"/>
        <v>24</v>
      </c>
      <c r="J6">
        <f t="shared" si="3"/>
        <v>36000</v>
      </c>
      <c r="K6">
        <f t="shared" si="0"/>
        <v>30000</v>
      </c>
      <c r="L6">
        <f t="shared" si="4"/>
        <v>2400</v>
      </c>
    </row>
    <row r="7" spans="2:13" x14ac:dyDescent="0.25">
      <c r="B7" s="7" t="s">
        <v>9</v>
      </c>
      <c r="C7">
        <v>200</v>
      </c>
      <c r="D7" t="s">
        <v>21</v>
      </c>
      <c r="E7">
        <f t="shared" si="1"/>
        <v>2800</v>
      </c>
      <c r="F7">
        <v>14</v>
      </c>
      <c r="G7">
        <f t="shared" si="5"/>
        <v>1000</v>
      </c>
      <c r="H7">
        <v>2</v>
      </c>
      <c r="I7">
        <f t="shared" si="2"/>
        <v>24</v>
      </c>
      <c r="J7">
        <f t="shared" si="3"/>
        <v>67200</v>
      </c>
      <c r="K7">
        <f>J7/1.2</f>
        <v>56000</v>
      </c>
      <c r="L7">
        <f t="shared" si="4"/>
        <v>4800</v>
      </c>
    </row>
    <row r="9" spans="2:13" x14ac:dyDescent="0.25">
      <c r="H9" t="s">
        <v>24</v>
      </c>
      <c r="J9">
        <f>SUM(J3:J7)</f>
        <v>200640</v>
      </c>
      <c r="K9" s="5">
        <f>SUM(K3:K7)</f>
        <v>167200</v>
      </c>
      <c r="L9" s="5">
        <f>SUM(L3:L7)</f>
        <v>12960</v>
      </c>
    </row>
    <row r="10" spans="2:13" x14ac:dyDescent="0.25">
      <c r="B10" s="1" t="s">
        <v>0</v>
      </c>
      <c r="H10" t="s">
        <v>25</v>
      </c>
      <c r="J10" s="6">
        <f>J9/L9</f>
        <v>15.481481481481481</v>
      </c>
      <c r="K10" s="6">
        <f>(J10/1.2)</f>
        <v>12.901234567901234</v>
      </c>
    </row>
    <row r="11" spans="2:13" x14ac:dyDescent="0.25">
      <c r="B11" s="1" t="s">
        <v>1</v>
      </c>
      <c r="H11" t="s">
        <v>29</v>
      </c>
      <c r="I11" s="2">
        <v>10</v>
      </c>
      <c r="K11" t="s">
        <v>32</v>
      </c>
      <c r="L11" s="4">
        <f>L9/I14</f>
        <v>0.41424657534246573</v>
      </c>
    </row>
    <row r="12" spans="2:13" x14ac:dyDescent="0.25">
      <c r="B12" s="1" t="s">
        <v>2</v>
      </c>
      <c r="H12" t="s">
        <v>30</v>
      </c>
      <c r="I12" s="2">
        <v>6</v>
      </c>
    </row>
    <row r="13" spans="2:13" x14ac:dyDescent="0.25">
      <c r="B13" s="1" t="s">
        <v>3</v>
      </c>
      <c r="H13" t="s">
        <v>31</v>
      </c>
      <c r="I13" s="2">
        <v>10</v>
      </c>
    </row>
    <row r="14" spans="2:13" x14ac:dyDescent="0.25">
      <c r="B14" s="1" t="s">
        <v>4</v>
      </c>
      <c r="H14" t="s">
        <v>33</v>
      </c>
      <c r="I14" s="3">
        <f>I13*I11*365*6/7</f>
        <v>31285.714285714286</v>
      </c>
    </row>
    <row r="18" spans="4:11" x14ac:dyDescent="0.25">
      <c r="J18" t="s">
        <v>40</v>
      </c>
      <c r="K18">
        <f>K9-E20</f>
        <v>107200</v>
      </c>
    </row>
    <row r="19" spans="4:11" x14ac:dyDescent="0.25">
      <c r="E19" t="s">
        <v>38</v>
      </c>
      <c r="F19" t="s">
        <v>35</v>
      </c>
      <c r="G19" t="s">
        <v>36</v>
      </c>
      <c r="H19" t="s">
        <v>37</v>
      </c>
      <c r="J19" t="s">
        <v>41</v>
      </c>
      <c r="K19">
        <f>K18/12</f>
        <v>8933.3333333333339</v>
      </c>
    </row>
    <row r="20" spans="4:11" x14ac:dyDescent="0.25">
      <c r="D20" t="s">
        <v>39</v>
      </c>
      <c r="E20">
        <v>60000</v>
      </c>
      <c r="F20">
        <f>(E20/365)*6/7</f>
        <v>140.90019569471625</v>
      </c>
      <c r="G20">
        <f>F20/10</f>
        <v>14.090019569471625</v>
      </c>
      <c r="H20">
        <f>G20/10</f>
        <v>1.4090019569471626</v>
      </c>
    </row>
    <row r="23" spans="4:11" x14ac:dyDescent="0.25">
      <c r="H23">
        <v>14000</v>
      </c>
      <c r="I23">
        <f>12*H23</f>
        <v>168000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workbookViewId="0">
      <selection activeCell="H13" sqref="H13"/>
    </sheetView>
  </sheetViews>
  <sheetFormatPr baseColWidth="10" defaultRowHeight="15" x14ac:dyDescent="0.25"/>
  <cols>
    <col min="3" max="3" width="14.140625" customWidth="1"/>
    <col min="4" max="4" width="8.140625" customWidth="1"/>
    <col min="5" max="5" width="8.42578125" customWidth="1"/>
  </cols>
  <sheetData>
    <row r="4" spans="1:6" x14ac:dyDescent="0.25">
      <c r="A4" t="s">
        <v>5</v>
      </c>
      <c r="B4" t="s">
        <v>10</v>
      </c>
      <c r="C4" t="s">
        <v>16</v>
      </c>
      <c r="D4" t="s">
        <v>14</v>
      </c>
      <c r="E4" t="s">
        <v>15</v>
      </c>
      <c r="F4" t="s">
        <v>11</v>
      </c>
    </row>
    <row r="5" spans="1:6" x14ac:dyDescent="0.25">
      <c r="A5" t="s">
        <v>12</v>
      </c>
      <c r="B5">
        <v>4</v>
      </c>
      <c r="C5" t="s">
        <v>17</v>
      </c>
      <c r="D5">
        <v>76</v>
      </c>
      <c r="E5">
        <v>19</v>
      </c>
      <c r="F5" t="s">
        <v>13</v>
      </c>
    </row>
    <row r="6" spans="1:6" x14ac:dyDescent="0.25">
      <c r="A6" t="s">
        <v>6</v>
      </c>
      <c r="B6">
        <v>20</v>
      </c>
      <c r="C6" t="s">
        <v>18</v>
      </c>
      <c r="D6">
        <v>340</v>
      </c>
      <c r="E6">
        <v>17</v>
      </c>
      <c r="F6">
        <v>40</v>
      </c>
    </row>
    <row r="7" spans="1:6" x14ac:dyDescent="0.25">
      <c r="A7" t="s">
        <v>7</v>
      </c>
      <c r="B7">
        <v>50</v>
      </c>
      <c r="C7" t="s">
        <v>19</v>
      </c>
      <c r="D7">
        <v>800</v>
      </c>
      <c r="E7">
        <v>16</v>
      </c>
      <c r="F7">
        <v>150</v>
      </c>
    </row>
    <row r="8" spans="1:6" x14ac:dyDescent="0.25">
      <c r="A8" t="s">
        <v>8</v>
      </c>
      <c r="B8">
        <v>100</v>
      </c>
      <c r="C8" t="s">
        <v>20</v>
      </c>
      <c r="D8">
        <v>1500</v>
      </c>
      <c r="E8">
        <v>15</v>
      </c>
      <c r="F8">
        <v>400</v>
      </c>
    </row>
    <row r="9" spans="1:6" x14ac:dyDescent="0.25">
      <c r="A9" t="s">
        <v>9</v>
      </c>
      <c r="B9">
        <v>200</v>
      </c>
      <c r="C9" t="s">
        <v>21</v>
      </c>
      <c r="D9">
        <v>2800</v>
      </c>
      <c r="E9">
        <v>14</v>
      </c>
      <c r="F9">
        <v>1000</v>
      </c>
    </row>
    <row r="12" spans="1:6" x14ac:dyDescent="0.25">
      <c r="A12" t="s">
        <v>42</v>
      </c>
    </row>
    <row r="13" spans="1:6" s="10" customFormat="1" ht="30" x14ac:dyDescent="0.25">
      <c r="A13" s="9" t="s">
        <v>5</v>
      </c>
      <c r="B13" s="9" t="s">
        <v>10</v>
      </c>
      <c r="C13" s="9" t="s">
        <v>43</v>
      </c>
      <c r="D13" s="9" t="s">
        <v>14</v>
      </c>
      <c r="E13" s="9" t="s">
        <v>15</v>
      </c>
      <c r="F13" s="9" t="s">
        <v>11</v>
      </c>
    </row>
    <row r="14" spans="1:6" x14ac:dyDescent="0.25">
      <c r="A14" s="8" t="s">
        <v>12</v>
      </c>
      <c r="B14" s="8">
        <v>4</v>
      </c>
      <c r="C14" s="8" t="s">
        <v>17</v>
      </c>
      <c r="D14" s="8">
        <f>E14*B14</f>
        <v>76</v>
      </c>
      <c r="E14" s="8">
        <v>19</v>
      </c>
      <c r="F14" s="8">
        <v>0</v>
      </c>
    </row>
    <row r="15" spans="1:6" x14ac:dyDescent="0.25">
      <c r="A15" s="8" t="s">
        <v>6</v>
      </c>
      <c r="B15" s="8">
        <v>20</v>
      </c>
      <c r="C15" s="8" t="s">
        <v>20</v>
      </c>
      <c r="D15" s="8">
        <f t="shared" ref="D15:D18" si="0">E15*B15</f>
        <v>340</v>
      </c>
      <c r="E15" s="8">
        <v>17</v>
      </c>
      <c r="F15" s="8">
        <f>ABS($E$14-E15)*B15</f>
        <v>40</v>
      </c>
    </row>
    <row r="16" spans="1:6" x14ac:dyDescent="0.25">
      <c r="A16" s="8" t="s">
        <v>7</v>
      </c>
      <c r="B16" s="8">
        <v>50</v>
      </c>
      <c r="C16" s="8" t="s">
        <v>44</v>
      </c>
      <c r="D16" s="8">
        <f t="shared" si="0"/>
        <v>800</v>
      </c>
      <c r="E16" s="8">
        <v>16</v>
      </c>
      <c r="F16" s="8">
        <f t="shared" ref="F16:F18" si="1">ABS($E$14-E16)*B16</f>
        <v>150</v>
      </c>
    </row>
    <row r="17" spans="1:6" x14ac:dyDescent="0.25">
      <c r="A17" s="8" t="s">
        <v>8</v>
      </c>
      <c r="B17" s="8">
        <v>100</v>
      </c>
      <c r="C17" s="8" t="s">
        <v>44</v>
      </c>
      <c r="D17" s="8">
        <f t="shared" si="0"/>
        <v>1500</v>
      </c>
      <c r="E17" s="8">
        <v>15</v>
      </c>
      <c r="F17" s="8">
        <f t="shared" si="1"/>
        <v>400</v>
      </c>
    </row>
    <row r="18" spans="1:6" x14ac:dyDescent="0.25">
      <c r="A18" s="8" t="s">
        <v>9</v>
      </c>
      <c r="B18" s="8">
        <v>200</v>
      </c>
      <c r="C18" s="8" t="s">
        <v>44</v>
      </c>
      <c r="D18" s="8">
        <f t="shared" si="0"/>
        <v>2800</v>
      </c>
      <c r="E18" s="8">
        <v>14</v>
      </c>
      <c r="F18" s="8">
        <f t="shared" si="1"/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2015-03-07T18:06:27Z</dcterms:created>
  <dcterms:modified xsi:type="dcterms:W3CDTF">2015-03-11T18:40:09Z</dcterms:modified>
</cp:coreProperties>
</file>