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46" i="1"/>
  <c r="M46"/>
  <c r="K46"/>
  <c r="I46"/>
  <c r="G46"/>
  <c r="P16"/>
  <c r="P15"/>
  <c r="P14"/>
  <c r="P13"/>
  <c r="P11"/>
  <c r="P10"/>
  <c r="P9"/>
  <c r="P8"/>
  <c r="P7"/>
  <c r="P6"/>
  <c r="F16"/>
  <c r="F15"/>
  <c r="F14"/>
  <c r="F13"/>
  <c r="F11"/>
  <c r="F10"/>
  <c r="F9"/>
  <c r="F7"/>
  <c r="F6"/>
  <c r="M16"/>
  <c r="N14" s="1"/>
  <c r="K16"/>
  <c r="I16"/>
  <c r="J14" s="1"/>
  <c r="G16"/>
  <c r="E16"/>
  <c r="O41"/>
  <c r="M41"/>
  <c r="K41"/>
  <c r="I41"/>
  <c r="G41"/>
  <c r="E41"/>
  <c r="O36"/>
  <c r="O44" s="1"/>
  <c r="M38"/>
  <c r="K38"/>
  <c r="I38"/>
  <c r="G38"/>
  <c r="O37"/>
  <c r="K37"/>
  <c r="I36"/>
  <c r="I44" s="1"/>
  <c r="G37"/>
  <c r="E36"/>
  <c r="E44" s="1"/>
  <c r="O32"/>
  <c r="M32"/>
  <c r="K32"/>
  <c r="I32"/>
  <c r="G32"/>
  <c r="E32"/>
  <c r="N28"/>
  <c r="L28"/>
  <c r="J28"/>
  <c r="H28"/>
  <c r="F28"/>
  <c r="N26"/>
  <c r="L26"/>
  <c r="J26"/>
  <c r="H26"/>
  <c r="N24"/>
  <c r="L24"/>
  <c r="J24"/>
  <c r="H24"/>
  <c r="F24"/>
  <c r="O16"/>
  <c r="O29" s="1"/>
  <c r="M43"/>
  <c r="K29"/>
  <c r="L29" s="1"/>
  <c r="I43"/>
  <c r="I45" s="1"/>
  <c r="G29"/>
  <c r="H29" s="1"/>
  <c r="E43"/>
  <c r="E45" s="1"/>
  <c r="L14"/>
  <c r="H14"/>
  <c r="L13"/>
  <c r="J13"/>
  <c r="H13"/>
  <c r="L11"/>
  <c r="J11"/>
  <c r="H11"/>
  <c r="N10"/>
  <c r="L10"/>
  <c r="H10"/>
  <c r="P21"/>
  <c r="N9"/>
  <c r="L9"/>
  <c r="L21" s="1"/>
  <c r="J9"/>
  <c r="H9"/>
  <c r="H21" s="1"/>
  <c r="F21"/>
  <c r="N8"/>
  <c r="L8"/>
  <c r="L7"/>
  <c r="P20"/>
  <c r="N15"/>
  <c r="L15"/>
  <c r="H15"/>
  <c r="N7" l="1"/>
  <c r="N11"/>
  <c r="N13"/>
  <c r="N25"/>
  <c r="N27"/>
  <c r="N21"/>
  <c r="L25"/>
  <c r="J15"/>
  <c r="J7"/>
  <c r="J10"/>
  <c r="J25"/>
  <c r="J21"/>
  <c r="L27"/>
  <c r="J27"/>
  <c r="H7"/>
  <c r="H25"/>
  <c r="H27"/>
  <c r="F25"/>
  <c r="F27"/>
  <c r="P28"/>
  <c r="P29"/>
  <c r="G17"/>
  <c r="K17"/>
  <c r="O17"/>
  <c r="P25"/>
  <c r="F26"/>
  <c r="P27"/>
  <c r="G36"/>
  <c r="G44" s="1"/>
  <c r="K36"/>
  <c r="K44" s="1"/>
  <c r="I37"/>
  <c r="M37"/>
  <c r="O38"/>
  <c r="G43"/>
  <c r="G45" s="1"/>
  <c r="K43"/>
  <c r="K45" s="1"/>
  <c r="O43"/>
  <c r="O45" s="1"/>
  <c r="F20"/>
  <c r="H6"/>
  <c r="H20" s="1"/>
  <c r="J6"/>
  <c r="J20" s="1"/>
  <c r="L6"/>
  <c r="L20" s="1"/>
  <c r="N6"/>
  <c r="N20" s="1"/>
  <c r="H16"/>
  <c r="J16"/>
  <c r="L16"/>
  <c r="N16"/>
  <c r="I17"/>
  <c r="M17"/>
  <c r="P24"/>
  <c r="P26"/>
  <c r="E29"/>
  <c r="F29" s="1"/>
  <c r="I29"/>
  <c r="J29" s="1"/>
  <c r="M29"/>
  <c r="N29" s="1"/>
  <c r="M36"/>
  <c r="M44" s="1"/>
  <c r="M45" s="1"/>
</calcChain>
</file>

<file path=xl/sharedStrings.xml><?xml version="1.0" encoding="utf-8"?>
<sst xmlns="http://schemas.openxmlformats.org/spreadsheetml/2006/main" count="92" uniqueCount="47">
  <si>
    <t>GROUPE NATURAL DISTRIBUTION</t>
  </si>
  <si>
    <t>EVOLUTION DU CHIFFRE D'AFFAIRE</t>
  </si>
  <si>
    <t xml:space="preserve">      2006  ---------------</t>
  </si>
  <si>
    <t xml:space="preserve">      2007  ---------------</t>
  </si>
  <si>
    <t xml:space="preserve">      2008  ---------------</t>
  </si>
  <si>
    <t xml:space="preserve">      2009  ---------------</t>
  </si>
  <si>
    <t xml:space="preserve">      2010  ---------------</t>
  </si>
  <si>
    <t xml:space="preserve">      2011  ---------------</t>
  </si>
  <si>
    <t>SANTE VERTE</t>
  </si>
  <si>
    <t>€</t>
  </si>
  <si>
    <t>% du CA</t>
  </si>
  <si>
    <t>PAR GAMMES PRINCIPALES</t>
  </si>
  <si>
    <t>actuel</t>
  </si>
  <si>
    <t>budget</t>
  </si>
  <si>
    <t>Diet Horizon</t>
  </si>
  <si>
    <t>*</t>
  </si>
  <si>
    <t xml:space="preserve">Sante Verte </t>
  </si>
  <si>
    <t>Nature et Soin</t>
  </si>
  <si>
    <t>lancement Juin 2009</t>
  </si>
  <si>
    <t>Jason</t>
  </si>
  <si>
    <t>Lily of the Desert</t>
  </si>
  <si>
    <t>Natures Plus</t>
  </si>
  <si>
    <t>New Chapter</t>
  </si>
  <si>
    <t>lancement Fev 2011</t>
  </si>
  <si>
    <t>Sanotint</t>
  </si>
  <si>
    <t>Sirop Vital</t>
  </si>
  <si>
    <t>Autres</t>
  </si>
  <si>
    <t>Total</t>
  </si>
  <si>
    <t>Changement contre l'année precedente</t>
  </si>
  <si>
    <t>En proportion du CA total:</t>
  </si>
  <si>
    <t>Gammes distributeurs</t>
  </si>
  <si>
    <t>PAR SECTEUR</t>
  </si>
  <si>
    <t>Dietetique et VPC</t>
  </si>
  <si>
    <t>Pharmacies</t>
  </si>
  <si>
    <t>Export</t>
  </si>
  <si>
    <t>Filiale</t>
  </si>
  <si>
    <t>WISDOM OF NATURE LTD</t>
  </si>
  <si>
    <t>France (New Chapter)</t>
  </si>
  <si>
    <t>Royaume-Uni et Irlande</t>
  </si>
  <si>
    <t>Changement contre l'année precedente - France</t>
  </si>
  <si>
    <t>Changement contre l'année precedente - Angleterre/Irlande</t>
  </si>
  <si>
    <t xml:space="preserve">CHIFFRE D'AFFAIRE </t>
  </si>
  <si>
    <t>GROUPE</t>
  </si>
  <si>
    <t>Sante Verte Ltd</t>
  </si>
  <si>
    <t>Wisdom of Nature Ltd</t>
  </si>
  <si>
    <r>
      <t>Gammes propres ( *</t>
    </r>
    <r>
      <rPr>
        <sz val="10"/>
        <color theme="1"/>
        <rFont val="Arial"/>
        <family val="2"/>
      </rPr>
      <t xml:space="preserve"> Natural Distribution)</t>
    </r>
  </si>
  <si>
    <t xml:space="preserve">Changement global contre l'année precedente </t>
  </si>
</sst>
</file>

<file path=xl/styles.xml><?xml version="1.0" encoding="utf-8"?>
<styleSheet xmlns="http://schemas.openxmlformats.org/spreadsheetml/2006/main">
  <numFmts count="3">
    <numFmt numFmtId="164" formatCode="#,##0;[Red]\(#,##0\)"/>
    <numFmt numFmtId="165" formatCode="#,##0;\(#,##0\)"/>
    <numFmt numFmtId="166" formatCode="0.0%"/>
  </numFmts>
  <fonts count="8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color rgb="FF0000CC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/>
    <xf numFmtId="0" fontId="2" fillId="2" borderId="0" xfId="0" applyFont="1" applyFill="1"/>
    <xf numFmtId="165" fontId="4" fillId="2" borderId="0" xfId="0" applyNumberFormat="1" applyFont="1" applyFill="1"/>
    <xf numFmtId="165" fontId="5" fillId="2" borderId="0" xfId="0" applyNumberFormat="1" applyFont="1" applyFill="1"/>
    <xf numFmtId="164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/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1" fillId="4" borderId="0" xfId="0" applyFont="1" applyFill="1" applyAlignment="1">
      <alignment vertical="center"/>
    </xf>
    <xf numFmtId="164" fontId="4" fillId="4" borderId="0" xfId="0" applyNumberFormat="1" applyFont="1" applyFill="1" applyAlignment="1">
      <alignment vertical="center"/>
    </xf>
    <xf numFmtId="165" fontId="3" fillId="4" borderId="0" xfId="0" applyNumberFormat="1" applyFont="1" applyFill="1"/>
    <xf numFmtId="164" fontId="1" fillId="5" borderId="0" xfId="0" applyNumberFormat="1" applyFont="1" applyFill="1" applyAlignment="1">
      <alignment vertical="center"/>
    </xf>
    <xf numFmtId="164" fontId="4" fillId="5" borderId="0" xfId="0" applyNumberFormat="1" applyFont="1" applyFill="1" applyAlignment="1">
      <alignment vertical="center"/>
    </xf>
    <xf numFmtId="0" fontId="6" fillId="2" borderId="0" xfId="0" applyFont="1" applyFill="1"/>
    <xf numFmtId="0" fontId="6" fillId="0" borderId="0" xfId="0" applyFont="1"/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/>
    <xf numFmtId="9" fontId="7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vertical="center"/>
    </xf>
    <xf numFmtId="165" fontId="7" fillId="2" borderId="1" xfId="0" applyNumberFormat="1" applyFont="1" applyFill="1" applyBorder="1"/>
    <xf numFmtId="9" fontId="7" fillId="2" borderId="0" xfId="0" applyNumberFormat="1" applyFont="1" applyFill="1"/>
    <xf numFmtId="166" fontId="7" fillId="2" borderId="0" xfId="0" applyNumberFormat="1" applyFont="1" applyFill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165" fontId="7" fillId="3" borderId="0" xfId="0" applyNumberFormat="1" applyFont="1" applyFill="1"/>
    <xf numFmtId="9" fontId="7" fillId="3" borderId="0" xfId="0" applyNumberFormat="1" applyFont="1" applyFill="1" applyAlignment="1">
      <alignment horizontal="center"/>
    </xf>
    <xf numFmtId="165" fontId="7" fillId="3" borderId="1" xfId="0" applyNumberFormat="1" applyFont="1" applyFill="1" applyBorder="1"/>
    <xf numFmtId="0" fontId="7" fillId="4" borderId="0" xfId="0" applyFont="1" applyFill="1" applyAlignment="1">
      <alignment horizontal="center"/>
    </xf>
    <xf numFmtId="0" fontId="7" fillId="4" borderId="0" xfId="0" applyFont="1" applyFill="1"/>
    <xf numFmtId="165" fontId="7" fillId="4" borderId="0" xfId="0" applyNumberFormat="1" applyFont="1" applyFill="1"/>
    <xf numFmtId="165" fontId="7" fillId="4" borderId="1" xfId="0" applyNumberFormat="1" applyFont="1" applyFill="1" applyBorder="1"/>
    <xf numFmtId="165" fontId="7" fillId="4" borderId="0" xfId="0" applyNumberFormat="1" applyFont="1" applyFill="1" applyBorder="1"/>
    <xf numFmtId="9" fontId="7" fillId="4" borderId="0" xfId="0" applyNumberFormat="1" applyFont="1" applyFill="1"/>
    <xf numFmtId="0" fontId="7" fillId="5" borderId="0" xfId="0" applyFont="1" applyFill="1" applyAlignment="1">
      <alignment horizontal="center"/>
    </xf>
    <xf numFmtId="0" fontId="7" fillId="5" borderId="0" xfId="0" applyFont="1" applyFill="1"/>
    <xf numFmtId="165" fontId="7" fillId="5" borderId="0" xfId="0" applyNumberFormat="1" applyFont="1" applyFill="1"/>
    <xf numFmtId="165" fontId="7" fillId="5" borderId="1" xfId="0" applyNumberFormat="1" applyFont="1" applyFill="1" applyBorder="1"/>
    <xf numFmtId="164" fontId="7" fillId="2" borderId="0" xfId="0" applyNumberFormat="1" applyFont="1" applyFill="1" applyAlignment="1">
      <alignment vertical="center"/>
    </xf>
    <xf numFmtId="164" fontId="7" fillId="2" borderId="0" xfId="0" applyNumberFormat="1" applyFont="1" applyFill="1"/>
    <xf numFmtId="0" fontId="7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justify"/>
    </xf>
    <xf numFmtId="164" fontId="7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/>
    <xf numFmtId="164" fontId="7" fillId="3" borderId="0" xfId="0" applyNumberFormat="1" applyFont="1" applyFill="1" applyAlignment="1">
      <alignment vertical="justify"/>
    </xf>
    <xf numFmtId="0" fontId="7" fillId="3" borderId="0" xfId="0" applyNumberFormat="1" applyFont="1" applyFill="1" applyAlignment="1">
      <alignment vertical="center"/>
    </xf>
    <xf numFmtId="164" fontId="7" fillId="4" borderId="0" xfId="0" applyNumberFormat="1" applyFont="1" applyFill="1" applyAlignment="1">
      <alignment vertical="center"/>
    </xf>
    <xf numFmtId="0" fontId="7" fillId="4" borderId="0" xfId="0" applyFont="1" applyFill="1" applyAlignment="1">
      <alignment vertical="center"/>
    </xf>
    <xf numFmtId="164" fontId="7" fillId="4" borderId="0" xfId="0" applyNumberFormat="1" applyFont="1" applyFill="1" applyAlignment="1">
      <alignment vertical="justify"/>
    </xf>
    <xf numFmtId="0" fontId="7" fillId="5" borderId="0" xfId="0" applyFont="1" applyFill="1" applyAlignment="1">
      <alignment vertical="center"/>
    </xf>
    <xf numFmtId="165" fontId="4" fillId="3" borderId="0" xfId="0" applyNumberFormat="1" applyFont="1" applyFill="1"/>
    <xf numFmtId="166" fontId="7" fillId="5" borderId="0" xfId="0" applyNumberFormat="1" applyFont="1" applyFill="1"/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16</xdr:row>
      <xdr:rowOff>76200</xdr:rowOff>
    </xdr:from>
    <xdr:to>
      <xdr:col>6</xdr:col>
      <xdr:colOff>504825</xdr:colOff>
      <xdr:row>19</xdr:row>
      <xdr:rowOff>57150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686175" y="10991850"/>
          <a:ext cx="428625" cy="476250"/>
        </a:xfrm>
        <a:prstGeom prst="upArrow">
          <a:avLst>
            <a:gd name="adj1" fmla="val 50000"/>
            <a:gd name="adj2" fmla="val 49166"/>
          </a:avLst>
        </a:prstGeom>
        <a:solidFill>
          <a:srgbClr val="558ED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16</xdr:row>
      <xdr:rowOff>66675</xdr:rowOff>
    </xdr:from>
    <xdr:to>
      <xdr:col>8</xdr:col>
      <xdr:colOff>476250</xdr:colOff>
      <xdr:row>19</xdr:row>
      <xdr:rowOff>47625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4876800" y="10982325"/>
          <a:ext cx="438150" cy="476250"/>
        </a:xfrm>
        <a:prstGeom prst="upArrow">
          <a:avLst>
            <a:gd name="adj1" fmla="val 50000"/>
            <a:gd name="adj2" fmla="val 49167"/>
          </a:avLst>
        </a:prstGeom>
        <a:solidFill>
          <a:srgbClr val="558ED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123825</xdr:colOff>
      <xdr:row>16</xdr:row>
      <xdr:rowOff>66675</xdr:rowOff>
    </xdr:from>
    <xdr:to>
      <xdr:col>10</xdr:col>
      <xdr:colOff>542925</xdr:colOff>
      <xdr:row>19</xdr:row>
      <xdr:rowOff>47625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6181725" y="10982325"/>
          <a:ext cx="419100" cy="476250"/>
        </a:xfrm>
        <a:prstGeom prst="upArrow">
          <a:avLst>
            <a:gd name="adj1" fmla="val 50000"/>
            <a:gd name="adj2" fmla="val 49165"/>
          </a:avLst>
        </a:prstGeom>
        <a:solidFill>
          <a:srgbClr val="558ED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85725</xdr:colOff>
      <xdr:row>16</xdr:row>
      <xdr:rowOff>57150</xdr:rowOff>
    </xdr:from>
    <xdr:to>
      <xdr:col>12</xdr:col>
      <xdr:colOff>514350</xdr:colOff>
      <xdr:row>19</xdr:row>
      <xdr:rowOff>38100</xdr:rowOff>
    </xdr:to>
    <xdr:sp macro="" textlink="">
      <xdr:nvSpPr>
        <xdr:cNvPr id="5" name="AutoShape 3"/>
        <xdr:cNvSpPr>
          <a:spLocks noChangeArrowheads="1"/>
        </xdr:cNvSpPr>
      </xdr:nvSpPr>
      <xdr:spPr bwMode="auto">
        <a:xfrm>
          <a:off x="7400925" y="10972800"/>
          <a:ext cx="428625" cy="476250"/>
        </a:xfrm>
        <a:prstGeom prst="upArrow">
          <a:avLst>
            <a:gd name="adj1" fmla="val 50000"/>
            <a:gd name="adj2" fmla="val 49166"/>
          </a:avLst>
        </a:prstGeom>
        <a:solidFill>
          <a:srgbClr val="558ED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16</xdr:row>
      <xdr:rowOff>57150</xdr:rowOff>
    </xdr:from>
    <xdr:to>
      <xdr:col>14</xdr:col>
      <xdr:colOff>495300</xdr:colOff>
      <xdr:row>19</xdr:row>
      <xdr:rowOff>38100</xdr:rowOff>
    </xdr:to>
    <xdr:sp macro="" textlink="">
      <xdr:nvSpPr>
        <xdr:cNvPr id="6" name="AutoShape 3"/>
        <xdr:cNvSpPr>
          <a:spLocks noChangeArrowheads="1"/>
        </xdr:cNvSpPr>
      </xdr:nvSpPr>
      <xdr:spPr bwMode="auto">
        <a:xfrm>
          <a:off x="8629650" y="10972800"/>
          <a:ext cx="409575" cy="476250"/>
        </a:xfrm>
        <a:prstGeom prst="upArrow">
          <a:avLst>
            <a:gd name="adj1" fmla="val 50000"/>
            <a:gd name="adj2" fmla="val 49165"/>
          </a:avLst>
        </a:prstGeom>
        <a:solidFill>
          <a:srgbClr val="558ED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6"/>
  <sheetViews>
    <sheetView tabSelected="1" workbookViewId="0">
      <selection activeCell="O4" sqref="O4"/>
    </sheetView>
  </sheetViews>
  <sheetFormatPr defaultRowHeight="14.25"/>
  <cols>
    <col min="1" max="4" width="9.140625" style="15"/>
    <col min="5" max="5" width="9.85546875" style="15" customWidth="1"/>
    <col min="6" max="6" width="7.7109375" style="15" customWidth="1"/>
    <col min="7" max="7" width="9.85546875" style="15" customWidth="1"/>
    <col min="8" max="8" width="8.5703125" style="15" customWidth="1"/>
    <col min="9" max="9" width="10.28515625" style="15" customWidth="1"/>
    <col min="10" max="10" width="8.140625" style="15" customWidth="1"/>
    <col min="11" max="11" width="10.42578125" style="15" customWidth="1"/>
    <col min="12" max="12" width="8.140625" style="15" customWidth="1"/>
    <col min="13" max="13" width="10.28515625" style="15" customWidth="1"/>
    <col min="14" max="14" width="8.28515625" style="15" customWidth="1"/>
    <col min="15" max="15" width="9.85546875" style="15" customWidth="1"/>
    <col min="16" max="16384" width="9.140625" style="15"/>
  </cols>
  <sheetData>
    <row r="1" spans="1:17" ht="18">
      <c r="A1" s="1" t="s">
        <v>0</v>
      </c>
      <c r="B1" s="1"/>
      <c r="C1" s="1"/>
      <c r="D1" s="14"/>
      <c r="E1" s="14"/>
      <c r="F1" s="14"/>
      <c r="G1" s="1" t="s">
        <v>1</v>
      </c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18">
      <c r="A2" s="2"/>
      <c r="B2" s="1"/>
      <c r="C2" s="1"/>
      <c r="D2" s="14"/>
      <c r="E2" s="21" t="s">
        <v>2</v>
      </c>
      <c r="F2" s="22"/>
      <c r="G2" s="21" t="s">
        <v>3</v>
      </c>
      <c r="H2" s="22"/>
      <c r="I2" s="21" t="s">
        <v>4</v>
      </c>
      <c r="J2" s="22"/>
      <c r="K2" s="21" t="s">
        <v>5</v>
      </c>
      <c r="L2" s="22"/>
      <c r="M2" s="21" t="s">
        <v>6</v>
      </c>
      <c r="N2" s="22"/>
      <c r="O2" s="21" t="s">
        <v>7</v>
      </c>
      <c r="P2" s="22"/>
      <c r="Q2" s="22"/>
    </row>
    <row r="3" spans="1:17" ht="18">
      <c r="A3" s="1" t="s">
        <v>8</v>
      </c>
      <c r="B3" s="2"/>
      <c r="C3" s="2"/>
      <c r="D3" s="14"/>
      <c r="E3" s="23" t="s">
        <v>9</v>
      </c>
      <c r="F3" s="23" t="s">
        <v>10</v>
      </c>
      <c r="G3" s="23" t="s">
        <v>9</v>
      </c>
      <c r="H3" s="23" t="s">
        <v>10</v>
      </c>
      <c r="I3" s="23" t="s">
        <v>9</v>
      </c>
      <c r="J3" s="23" t="s">
        <v>10</v>
      </c>
      <c r="K3" s="23" t="s">
        <v>9</v>
      </c>
      <c r="L3" s="23" t="s">
        <v>10</v>
      </c>
      <c r="M3" s="23" t="s">
        <v>9</v>
      </c>
      <c r="N3" s="23" t="s">
        <v>10</v>
      </c>
      <c r="O3" s="23" t="s">
        <v>9</v>
      </c>
      <c r="P3" s="23" t="s">
        <v>10</v>
      </c>
      <c r="Q3" s="23"/>
    </row>
    <row r="4" spans="1:17" ht="15.75">
      <c r="A4" s="2" t="s">
        <v>11</v>
      </c>
      <c r="B4" s="14"/>
      <c r="C4" s="14"/>
      <c r="D4" s="14"/>
      <c r="E4" s="23" t="s">
        <v>12</v>
      </c>
      <c r="F4" s="22"/>
      <c r="G4" s="23" t="s">
        <v>12</v>
      </c>
      <c r="H4" s="22"/>
      <c r="I4" s="23" t="s">
        <v>12</v>
      </c>
      <c r="J4" s="22"/>
      <c r="K4" s="23" t="s">
        <v>12</v>
      </c>
      <c r="L4" s="22"/>
      <c r="M4" s="23" t="s">
        <v>12</v>
      </c>
      <c r="N4" s="22"/>
      <c r="O4" s="59" t="s">
        <v>13</v>
      </c>
      <c r="P4" s="22"/>
      <c r="Q4" s="23"/>
    </row>
    <row r="5" spans="1:17" ht="12.75" customHeight="1">
      <c r="A5" s="14"/>
      <c r="B5" s="14"/>
      <c r="C5" s="14"/>
      <c r="D5" s="14"/>
      <c r="E5" s="23"/>
      <c r="F5" s="22"/>
      <c r="G5" s="23"/>
      <c r="H5" s="22"/>
      <c r="I5" s="23"/>
      <c r="J5" s="22"/>
      <c r="K5" s="23"/>
      <c r="L5" s="22"/>
      <c r="M5" s="23"/>
      <c r="N5" s="22"/>
      <c r="O5" s="23"/>
      <c r="P5" s="22"/>
      <c r="Q5" s="23"/>
    </row>
    <row r="6" spans="1:17" ht="12.75" customHeight="1">
      <c r="A6" s="45" t="s">
        <v>14</v>
      </c>
      <c r="B6" s="46"/>
      <c r="C6" s="26" t="s">
        <v>15</v>
      </c>
      <c r="D6" s="22"/>
      <c r="E6" s="24">
        <v>652047.05000000005</v>
      </c>
      <c r="F6" s="25">
        <f t="shared" ref="F6:H16" si="0">E6/E$16</f>
        <v>8.0548431047572686E-2</v>
      </c>
      <c r="G6" s="24">
        <v>855029</v>
      </c>
      <c r="H6" s="25">
        <f t="shared" si="0"/>
        <v>9.4808065087354634E-2</v>
      </c>
      <c r="I6" s="24">
        <v>1530738</v>
      </c>
      <c r="J6" s="25">
        <f t="shared" ref="J6:J16" si="1">I6/I$16</f>
        <v>0.13773897550912981</v>
      </c>
      <c r="K6" s="24">
        <v>2017759</v>
      </c>
      <c r="L6" s="25">
        <f>K6/K$16</f>
        <v>0.14898566155541001</v>
      </c>
      <c r="M6" s="24">
        <v>2283364</v>
      </c>
      <c r="N6" s="25">
        <f t="shared" ref="N6:P16" si="2">M6/M$16</f>
        <v>0.13584955052747094</v>
      </c>
      <c r="O6" s="3">
        <v>2421149</v>
      </c>
      <c r="P6" s="25">
        <f t="shared" si="2"/>
        <v>0.12112688598739227</v>
      </c>
      <c r="Q6" s="26" t="s">
        <v>15</v>
      </c>
    </row>
    <row r="7" spans="1:17" ht="12.75" customHeight="1">
      <c r="A7" s="47" t="s">
        <v>16</v>
      </c>
      <c r="B7" s="48"/>
      <c r="C7" s="26" t="s">
        <v>15</v>
      </c>
      <c r="D7" s="22"/>
      <c r="E7" s="24">
        <v>586165.12</v>
      </c>
      <c r="F7" s="25">
        <f t="shared" si="0"/>
        <v>7.2409929238713935E-2</v>
      </c>
      <c r="G7" s="24">
        <v>1038501</v>
      </c>
      <c r="H7" s="25">
        <f t="shared" si="0"/>
        <v>0.11515196607516572</v>
      </c>
      <c r="I7" s="24">
        <v>1688898</v>
      </c>
      <c r="J7" s="25">
        <f t="shared" si="1"/>
        <v>0.15197053986993092</v>
      </c>
      <c r="K7" s="24">
        <v>4292653</v>
      </c>
      <c r="L7" s="25">
        <f t="shared" ref="L7:L17" si="3">K7/K$16</f>
        <v>0.31695744984054858</v>
      </c>
      <c r="M7" s="24">
        <v>7246021</v>
      </c>
      <c r="N7" s="25">
        <f t="shared" si="2"/>
        <v>0.43110458777602501</v>
      </c>
      <c r="O7" s="3">
        <v>9651960</v>
      </c>
      <c r="P7" s="25">
        <f t="shared" si="2"/>
        <v>0.48287480798367666</v>
      </c>
      <c r="Q7" s="26" t="s">
        <v>15</v>
      </c>
    </row>
    <row r="8" spans="1:17" ht="12.75" customHeight="1">
      <c r="A8" s="47" t="s">
        <v>17</v>
      </c>
      <c r="B8" s="48"/>
      <c r="C8" s="26" t="s">
        <v>15</v>
      </c>
      <c r="D8" s="22"/>
      <c r="E8" s="24"/>
      <c r="F8" s="25"/>
      <c r="G8" s="24"/>
      <c r="H8" s="25"/>
      <c r="I8" s="3" t="s">
        <v>18</v>
      </c>
      <c r="J8" s="25"/>
      <c r="K8" s="24">
        <v>156395</v>
      </c>
      <c r="L8" s="25">
        <f t="shared" si="3"/>
        <v>1.1547767864724355E-2</v>
      </c>
      <c r="M8" s="24">
        <v>346933</v>
      </c>
      <c r="N8" s="25">
        <f t="shared" si="2"/>
        <v>2.064090180678467E-2</v>
      </c>
      <c r="O8" s="3">
        <v>458990</v>
      </c>
      <c r="P8" s="25">
        <f t="shared" si="2"/>
        <v>2.2962663346763532E-2</v>
      </c>
      <c r="Q8" s="26" t="s">
        <v>15</v>
      </c>
    </row>
    <row r="9" spans="1:17" ht="12.75" customHeight="1">
      <c r="A9" s="45" t="s">
        <v>19</v>
      </c>
      <c r="B9" s="48"/>
      <c r="C9" s="48"/>
      <c r="D9" s="22"/>
      <c r="E9" s="24">
        <v>177182.59</v>
      </c>
      <c r="F9" s="25">
        <f t="shared" ref="F9:H19" si="4">E9/E$16</f>
        <v>2.188765309718883E-2</v>
      </c>
      <c r="G9" s="24">
        <v>182670</v>
      </c>
      <c r="H9" s="25">
        <f t="shared" si="4"/>
        <v>2.0254972930166194E-2</v>
      </c>
      <c r="I9" s="24">
        <v>179556</v>
      </c>
      <c r="J9" s="25">
        <f t="shared" ref="J9:J19" si="5">I9/I$16</f>
        <v>1.6156820753464873E-2</v>
      </c>
      <c r="K9" s="24">
        <v>155642</v>
      </c>
      <c r="L9" s="25">
        <f t="shared" si="3"/>
        <v>1.1492168458080041E-2</v>
      </c>
      <c r="M9" s="24">
        <v>135496</v>
      </c>
      <c r="N9" s="25">
        <f t="shared" si="2"/>
        <v>8.0613825470972657E-3</v>
      </c>
      <c r="O9" s="3">
        <v>136559</v>
      </c>
      <c r="P9" s="25">
        <f t="shared" si="2"/>
        <v>6.8318663673951089E-3</v>
      </c>
      <c r="Q9" s="4"/>
    </row>
    <row r="10" spans="1:17" ht="12.75" customHeight="1">
      <c r="A10" s="45" t="s">
        <v>20</v>
      </c>
      <c r="B10" s="48"/>
      <c r="C10" s="48"/>
      <c r="D10" s="22"/>
      <c r="E10" s="24">
        <v>1568244.92</v>
      </c>
      <c r="F10" s="25">
        <f t="shared" si="4"/>
        <v>0.19372784188552977</v>
      </c>
      <c r="G10" s="24">
        <v>1389354</v>
      </c>
      <c r="H10" s="25">
        <f t="shared" si="4"/>
        <v>0.15405555187178038</v>
      </c>
      <c r="I10" s="24">
        <v>1563412</v>
      </c>
      <c r="J10" s="25">
        <f t="shared" si="5"/>
        <v>0.14067904969934741</v>
      </c>
      <c r="K10" s="24">
        <v>1412875</v>
      </c>
      <c r="L10" s="25">
        <f t="shared" si="3"/>
        <v>0.10432272465150691</v>
      </c>
      <c r="M10" s="24">
        <v>1328929</v>
      </c>
      <c r="N10" s="25">
        <f t="shared" si="2"/>
        <v>7.9065101899180951E-2</v>
      </c>
      <c r="O10" s="3">
        <v>1584419</v>
      </c>
      <c r="P10" s="25">
        <f t="shared" si="2"/>
        <v>7.9266389457756659E-2</v>
      </c>
      <c r="Q10" s="4"/>
    </row>
    <row r="11" spans="1:17" ht="12.75" customHeight="1">
      <c r="A11" s="45" t="s">
        <v>21</v>
      </c>
      <c r="B11" s="46"/>
      <c r="C11" s="46"/>
      <c r="D11" s="22"/>
      <c r="E11" s="24">
        <v>4579409.55</v>
      </c>
      <c r="F11" s="25">
        <f t="shared" si="4"/>
        <v>0.56570189893010148</v>
      </c>
      <c r="G11" s="24">
        <v>4943248</v>
      </c>
      <c r="H11" s="25">
        <f t="shared" si="4"/>
        <v>0.54812150012097316</v>
      </c>
      <c r="I11" s="24">
        <v>5408083</v>
      </c>
      <c r="J11" s="25">
        <f t="shared" si="5"/>
        <v>0.48663050887110743</v>
      </c>
      <c r="K11" s="24">
        <v>4749162</v>
      </c>
      <c r="L11" s="25">
        <f t="shared" si="3"/>
        <v>0.35066479317094568</v>
      </c>
      <c r="M11" s="24">
        <v>4761376</v>
      </c>
      <c r="N11" s="25">
        <f t="shared" si="2"/>
        <v>0.28327975280870132</v>
      </c>
      <c r="O11" s="3">
        <v>4669003</v>
      </c>
      <c r="P11" s="25">
        <f t="shared" si="2"/>
        <v>0.23358405205784216</v>
      </c>
      <c r="Q11" s="4"/>
    </row>
    <row r="12" spans="1:17" ht="12.75" customHeight="1">
      <c r="A12" s="45" t="s">
        <v>22</v>
      </c>
      <c r="B12" s="46"/>
      <c r="C12" s="46"/>
      <c r="D12" s="22"/>
      <c r="E12" s="24"/>
      <c r="F12" s="25"/>
      <c r="G12" s="24"/>
      <c r="H12" s="25"/>
      <c r="I12" s="24"/>
      <c r="J12" s="25"/>
      <c r="K12" s="24"/>
      <c r="L12" s="25"/>
      <c r="M12" s="24" t="s">
        <v>23</v>
      </c>
      <c r="N12" s="25"/>
      <c r="O12" s="3">
        <v>455196</v>
      </c>
      <c r="P12" s="25"/>
      <c r="Q12" s="4"/>
    </row>
    <row r="13" spans="1:17" ht="12.75" customHeight="1">
      <c r="A13" s="45" t="s">
        <v>24</v>
      </c>
      <c r="B13" s="48"/>
      <c r="C13" s="48"/>
      <c r="D13" s="22"/>
      <c r="E13" s="24">
        <v>369575.62</v>
      </c>
      <c r="F13" s="25">
        <f t="shared" ref="F13:H23" si="6">E13/E$16</f>
        <v>4.5654276550187479E-2</v>
      </c>
      <c r="G13" s="24">
        <v>387179</v>
      </c>
      <c r="H13" s="25">
        <f t="shared" si="6"/>
        <v>4.293151674674997E-2</v>
      </c>
      <c r="I13" s="24">
        <v>487468</v>
      </c>
      <c r="J13" s="25">
        <f t="shared" ref="J13:J23" si="7">I13/I$16</f>
        <v>4.3863380221490868E-2</v>
      </c>
      <c r="K13" s="24">
        <v>563938</v>
      </c>
      <c r="L13" s="25">
        <f t="shared" ref="L13:L23" si="8">K13/K$16</f>
        <v>4.1639599182179243E-2</v>
      </c>
      <c r="M13" s="24">
        <v>501549</v>
      </c>
      <c r="N13" s="25">
        <f t="shared" ref="N13:P23" si="9">M13/M$16</f>
        <v>2.9839835531042146E-2</v>
      </c>
      <c r="O13" s="3">
        <v>494210</v>
      </c>
      <c r="P13" s="25">
        <f t="shared" si="9"/>
        <v>2.4724673419037464E-2</v>
      </c>
      <c r="Q13" s="4"/>
    </row>
    <row r="14" spans="1:17" ht="12.75" customHeight="1">
      <c r="A14" s="45" t="s">
        <v>25</v>
      </c>
      <c r="B14" s="48"/>
      <c r="C14" s="48"/>
      <c r="D14" s="22"/>
      <c r="E14" s="24">
        <v>130209.61</v>
      </c>
      <c r="F14" s="25">
        <f t="shared" si="6"/>
        <v>1.6085004591028101E-2</v>
      </c>
      <c r="G14" s="24">
        <v>134157</v>
      </c>
      <c r="H14" s="25">
        <f t="shared" si="6"/>
        <v>1.4875712505569091E-2</v>
      </c>
      <c r="I14" s="24">
        <v>161087</v>
      </c>
      <c r="J14" s="25">
        <f t="shared" si="7"/>
        <v>1.4494941882829846E-2</v>
      </c>
      <c r="K14" s="24">
        <v>156743</v>
      </c>
      <c r="L14" s="25">
        <f t="shared" si="8"/>
        <v>1.1573463208034077E-2</v>
      </c>
      <c r="M14" s="24">
        <v>134884</v>
      </c>
      <c r="N14" s="25">
        <f t="shared" si="9"/>
        <v>8.024971390171427E-3</v>
      </c>
      <c r="O14" s="3">
        <v>117049</v>
      </c>
      <c r="P14" s="25">
        <f t="shared" si="9"/>
        <v>5.8558068412717587E-3</v>
      </c>
      <c r="Q14" s="4"/>
    </row>
    <row r="15" spans="1:17" ht="12.75" customHeight="1">
      <c r="A15" s="45" t="s">
        <v>26</v>
      </c>
      <c r="B15" s="48"/>
      <c r="C15" s="48"/>
      <c r="D15" s="22"/>
      <c r="E15" s="24">
        <v>32258.660000000149</v>
      </c>
      <c r="F15" s="25">
        <f t="shared" si="6"/>
        <v>3.9849646596777071E-3</v>
      </c>
      <c r="G15" s="24">
        <v>88388</v>
      </c>
      <c r="H15" s="25">
        <f t="shared" si="6"/>
        <v>9.8007146622408146E-3</v>
      </c>
      <c r="I15" s="24">
        <v>94083</v>
      </c>
      <c r="J15" s="25">
        <f t="shared" si="7"/>
        <v>8.4657831926988544E-3</v>
      </c>
      <c r="K15" s="24">
        <v>38143</v>
      </c>
      <c r="L15" s="25">
        <f t="shared" si="8"/>
        <v>2.8163720685711246E-3</v>
      </c>
      <c r="M15" s="24">
        <v>69483</v>
      </c>
      <c r="N15" s="25">
        <f t="shared" si="9"/>
        <v>4.133915713526299E-3</v>
      </c>
      <c r="O15" s="3">
        <v>0</v>
      </c>
      <c r="P15" s="25">
        <f t="shared" si="9"/>
        <v>0</v>
      </c>
      <c r="Q15" s="25"/>
    </row>
    <row r="16" spans="1:17" ht="12.75" customHeight="1" thickBot="1">
      <c r="A16" s="45" t="s">
        <v>27</v>
      </c>
      <c r="B16" s="48"/>
      <c r="C16" s="48"/>
      <c r="D16" s="22"/>
      <c r="E16" s="27">
        <f>SUM(E6:E15)</f>
        <v>8095093.1200000001</v>
      </c>
      <c r="F16" s="25">
        <f t="shared" si="6"/>
        <v>1</v>
      </c>
      <c r="G16" s="27">
        <f>SUM(G6:G15)</f>
        <v>9018526</v>
      </c>
      <c r="H16" s="25">
        <f t="shared" si="6"/>
        <v>1</v>
      </c>
      <c r="I16" s="27">
        <f>SUM(I6:I15)</f>
        <v>11113325</v>
      </c>
      <c r="J16" s="25">
        <f t="shared" si="7"/>
        <v>1</v>
      </c>
      <c r="K16" s="27">
        <f>SUM(K6:K15)</f>
        <v>13543310</v>
      </c>
      <c r="L16" s="25">
        <f t="shared" si="8"/>
        <v>1</v>
      </c>
      <c r="M16" s="27">
        <f>SUM(M6:M15)</f>
        <v>16808035</v>
      </c>
      <c r="N16" s="25">
        <f t="shared" si="9"/>
        <v>1</v>
      </c>
      <c r="O16" s="27">
        <f>SUM(O6:O15)</f>
        <v>19988535</v>
      </c>
      <c r="P16" s="25">
        <f t="shared" si="9"/>
        <v>1</v>
      </c>
      <c r="Q16" s="25"/>
    </row>
    <row r="17" spans="1:17" ht="12.75" customHeight="1" thickTop="1">
      <c r="A17" s="5" t="s">
        <v>28</v>
      </c>
      <c r="B17" s="48"/>
      <c r="C17" s="48"/>
      <c r="D17" s="22"/>
      <c r="E17" s="22"/>
      <c r="F17" s="22"/>
      <c r="G17" s="28">
        <f>(G16-E16)/E16</f>
        <v>0.11407316337332014</v>
      </c>
      <c r="H17" s="28"/>
      <c r="I17" s="28">
        <f>(I16-G16)/G16</f>
        <v>0.23227731449684794</v>
      </c>
      <c r="J17" s="28"/>
      <c r="K17" s="28">
        <f>(K16-I16)/I16</f>
        <v>0.21865508297471728</v>
      </c>
      <c r="L17" s="28"/>
      <c r="M17" s="28">
        <f>(M16-K16)/K16</f>
        <v>0.24105813128400663</v>
      </c>
      <c r="N17" s="28"/>
      <c r="O17" s="28">
        <f>(O16-M16)/M16</f>
        <v>0.18922497484090198</v>
      </c>
      <c r="P17" s="28"/>
      <c r="Q17" s="22"/>
    </row>
    <row r="18" spans="1:17" ht="12.75" customHeight="1">
      <c r="A18" s="45"/>
      <c r="B18" s="48"/>
      <c r="C18" s="48"/>
      <c r="D18" s="22"/>
      <c r="E18" s="22"/>
      <c r="F18" s="22"/>
      <c r="G18" s="29"/>
      <c r="H18" s="22"/>
      <c r="I18" s="29"/>
      <c r="J18" s="22"/>
      <c r="K18" s="29"/>
      <c r="L18" s="22"/>
      <c r="M18" s="29"/>
      <c r="N18" s="22"/>
      <c r="O18" s="29"/>
      <c r="P18" s="22"/>
      <c r="Q18" s="22"/>
    </row>
    <row r="19" spans="1:17" ht="12.75" customHeight="1">
      <c r="A19" s="5" t="s">
        <v>29</v>
      </c>
      <c r="B19" s="48"/>
      <c r="C19" s="48"/>
      <c r="D19" s="22"/>
      <c r="E19" s="22"/>
      <c r="F19" s="22"/>
      <c r="G19" s="29"/>
      <c r="H19" s="22"/>
      <c r="I19" s="29"/>
      <c r="J19" s="22"/>
      <c r="K19" s="29"/>
      <c r="L19" s="22"/>
      <c r="M19" s="29"/>
      <c r="N19" s="22"/>
      <c r="O19" s="29"/>
      <c r="P19" s="22"/>
      <c r="Q19" s="22"/>
    </row>
    <row r="20" spans="1:17" ht="12.75" customHeight="1">
      <c r="A20" s="6" t="s">
        <v>45</v>
      </c>
      <c r="B20" s="48"/>
      <c r="C20" s="48"/>
      <c r="D20" s="22"/>
      <c r="E20" s="22"/>
      <c r="F20" s="25">
        <f>SUM(F6:F8)</f>
        <v>0.15295836028628662</v>
      </c>
      <c r="G20" s="29"/>
      <c r="H20" s="25">
        <f>SUM(H6:H8)</f>
        <v>0.20996003116252035</v>
      </c>
      <c r="I20" s="29"/>
      <c r="J20" s="25">
        <f>SUM(J6:J8)</f>
        <v>0.28970951537906076</v>
      </c>
      <c r="K20" s="29"/>
      <c r="L20" s="25">
        <f>SUM(L6:L8)</f>
        <v>0.4774908792606829</v>
      </c>
      <c r="M20" s="29"/>
      <c r="N20" s="25">
        <f>SUM(N6:N8)</f>
        <v>0.58759504011028063</v>
      </c>
      <c r="O20" s="29"/>
      <c r="P20" s="25">
        <f>SUM(P6:P8)</f>
        <v>0.62696435731783251</v>
      </c>
      <c r="Q20" s="22"/>
    </row>
    <row r="21" spans="1:17" ht="12.75" customHeight="1">
      <c r="A21" s="45" t="s">
        <v>30</v>
      </c>
      <c r="B21" s="48"/>
      <c r="C21" s="48"/>
      <c r="D21" s="22"/>
      <c r="E21" s="22"/>
      <c r="F21" s="25">
        <f>SUM(F9:F15)</f>
        <v>0.84704163971371338</v>
      </c>
      <c r="G21" s="29"/>
      <c r="H21" s="25">
        <f>SUM(H9:H15)</f>
        <v>0.79003996883747962</v>
      </c>
      <c r="I21" s="29"/>
      <c r="J21" s="25">
        <f>SUM(J9:J15)</f>
        <v>0.71029048462093924</v>
      </c>
      <c r="K21" s="29"/>
      <c r="L21" s="25">
        <f>SUM(L9:L15)</f>
        <v>0.5225091207393171</v>
      </c>
      <c r="M21" s="29"/>
      <c r="N21" s="25">
        <f>SUM(N9:N15)</f>
        <v>0.41240495988971942</v>
      </c>
      <c r="O21" s="29"/>
      <c r="P21" s="25">
        <f>SUM(P9:P15)</f>
        <v>0.35026278814330308</v>
      </c>
      <c r="Q21" s="22"/>
    </row>
    <row r="22" spans="1:17" ht="15.75">
      <c r="A22" s="7" t="s">
        <v>31</v>
      </c>
      <c r="B22" s="8"/>
      <c r="C22" s="8"/>
      <c r="D22" s="16"/>
      <c r="E22" s="30" t="s">
        <v>9</v>
      </c>
      <c r="F22" s="31" t="s">
        <v>10</v>
      </c>
      <c r="G22" s="30" t="s">
        <v>9</v>
      </c>
      <c r="H22" s="31" t="s">
        <v>10</v>
      </c>
      <c r="I22" s="30" t="s">
        <v>9</v>
      </c>
      <c r="J22" s="31" t="s">
        <v>10</v>
      </c>
      <c r="K22" s="30" t="s">
        <v>9</v>
      </c>
      <c r="L22" s="31" t="s">
        <v>10</v>
      </c>
      <c r="M22" s="30" t="s">
        <v>9</v>
      </c>
      <c r="N22" s="31" t="s">
        <v>10</v>
      </c>
      <c r="O22" s="30" t="s">
        <v>9</v>
      </c>
      <c r="P22" s="31" t="s">
        <v>10</v>
      </c>
      <c r="Q22" s="31"/>
    </row>
    <row r="23" spans="1:17" ht="12.75" customHeight="1">
      <c r="A23" s="17"/>
      <c r="B23" s="16"/>
      <c r="C23" s="16"/>
      <c r="D23" s="16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7" ht="12.75" customHeight="1">
      <c r="A24" s="49" t="s">
        <v>32</v>
      </c>
      <c r="B24" s="50"/>
      <c r="C24" s="50"/>
      <c r="D24" s="31"/>
      <c r="E24" s="32">
        <v>6959536</v>
      </c>
      <c r="F24" s="33">
        <f t="shared" ref="F24:F29" si="10">E24/E$16</f>
        <v>0.85972278475778674</v>
      </c>
      <c r="G24" s="32">
        <v>7541795</v>
      </c>
      <c r="H24" s="33">
        <f t="shared" ref="H24:H29" si="11">G24/G$16</f>
        <v>0.83625583604238651</v>
      </c>
      <c r="I24" s="32">
        <v>9013768</v>
      </c>
      <c r="J24" s="33">
        <f t="shared" ref="J24:J29" si="12">I24/I$16</f>
        <v>0.8110775128055735</v>
      </c>
      <c r="K24" s="32">
        <v>8678237</v>
      </c>
      <c r="L24" s="33">
        <f t="shared" ref="L24:L29" si="13">K24/K$16</f>
        <v>0.64077666390269439</v>
      </c>
      <c r="M24" s="32">
        <v>8686910</v>
      </c>
      <c r="N24" s="33">
        <f t="shared" ref="N24:N29" si="14">M24/M$16</f>
        <v>0.51683078955987416</v>
      </c>
      <c r="O24" s="57">
        <v>9103915</v>
      </c>
      <c r="P24" s="33">
        <f t="shared" ref="P24:P29" si="15">O24/O$16</f>
        <v>0.45545684063389336</v>
      </c>
      <c r="Q24" s="33"/>
    </row>
    <row r="25" spans="1:17" ht="12.75" customHeight="1">
      <c r="A25" s="49" t="s">
        <v>33</v>
      </c>
      <c r="B25" s="51"/>
      <c r="C25" s="51"/>
      <c r="D25" s="31"/>
      <c r="E25" s="32">
        <v>585165</v>
      </c>
      <c r="F25" s="33">
        <f t="shared" si="10"/>
        <v>7.2286382790862816E-2</v>
      </c>
      <c r="G25" s="32">
        <v>947783</v>
      </c>
      <c r="H25" s="33">
        <f t="shared" si="11"/>
        <v>0.10509289433772215</v>
      </c>
      <c r="I25" s="32">
        <v>1609603</v>
      </c>
      <c r="J25" s="33">
        <f t="shared" si="12"/>
        <v>0.14483541154424981</v>
      </c>
      <c r="K25" s="32">
        <v>4310187</v>
      </c>
      <c r="L25" s="33">
        <f t="shared" si="13"/>
        <v>0.31825211118995284</v>
      </c>
      <c r="M25" s="32">
        <v>7234058</v>
      </c>
      <c r="N25" s="33">
        <f t="shared" si="14"/>
        <v>0.43039284485069196</v>
      </c>
      <c r="O25" s="57">
        <v>9500000</v>
      </c>
      <c r="P25" s="33">
        <f t="shared" si="15"/>
        <v>0.47527244993192347</v>
      </c>
      <c r="Q25" s="33"/>
    </row>
    <row r="26" spans="1:17" ht="12.75" customHeight="1">
      <c r="A26" s="52" t="s">
        <v>34</v>
      </c>
      <c r="B26" s="52"/>
      <c r="C26" s="52"/>
      <c r="D26" s="31"/>
      <c r="E26" s="32">
        <v>478005</v>
      </c>
      <c r="F26" s="33">
        <f t="shared" si="10"/>
        <v>5.9048733956997397E-2</v>
      </c>
      <c r="G26" s="32">
        <v>461496</v>
      </c>
      <c r="H26" s="33">
        <f t="shared" si="11"/>
        <v>5.1171998617068906E-2</v>
      </c>
      <c r="I26" s="32">
        <v>394553</v>
      </c>
      <c r="J26" s="33">
        <f t="shared" si="12"/>
        <v>3.5502696087804507E-2</v>
      </c>
      <c r="K26" s="32">
        <v>479473</v>
      </c>
      <c r="L26" s="33">
        <f t="shared" si="13"/>
        <v>3.5402940640065092E-2</v>
      </c>
      <c r="M26" s="32">
        <v>820467</v>
      </c>
      <c r="N26" s="33">
        <f t="shared" si="14"/>
        <v>4.8813974982798408E-2</v>
      </c>
      <c r="O26" s="57">
        <v>1300500</v>
      </c>
      <c r="P26" s="33">
        <f t="shared" si="15"/>
        <v>6.506229696173331E-2</v>
      </c>
      <c r="Q26" s="33"/>
    </row>
    <row r="27" spans="1:17" ht="12.75" customHeight="1">
      <c r="A27" s="52" t="s">
        <v>35</v>
      </c>
      <c r="B27" s="52"/>
      <c r="C27" s="52"/>
      <c r="D27" s="31"/>
      <c r="E27" s="32">
        <v>92266</v>
      </c>
      <c r="F27" s="33">
        <f t="shared" si="10"/>
        <v>1.1397768825171958E-2</v>
      </c>
      <c r="G27" s="32">
        <v>81536</v>
      </c>
      <c r="H27" s="33">
        <f t="shared" si="11"/>
        <v>9.040945271987906E-3</v>
      </c>
      <c r="I27" s="32">
        <v>95401</v>
      </c>
      <c r="J27" s="33">
        <f t="shared" si="12"/>
        <v>8.584379562372197E-3</v>
      </c>
      <c r="K27" s="32">
        <v>75413</v>
      </c>
      <c r="L27" s="33">
        <f t="shared" si="13"/>
        <v>5.5682842672876865E-3</v>
      </c>
      <c r="M27" s="32">
        <v>66600</v>
      </c>
      <c r="N27" s="33">
        <f t="shared" si="14"/>
        <v>3.9623906066354577E-3</v>
      </c>
      <c r="O27" s="57">
        <v>84120</v>
      </c>
      <c r="P27" s="33">
        <f t="shared" si="15"/>
        <v>4.2084124724498318E-3</v>
      </c>
      <c r="Q27" s="33"/>
    </row>
    <row r="28" spans="1:17" ht="12.75" customHeight="1">
      <c r="A28" s="52" t="s">
        <v>26</v>
      </c>
      <c r="B28" s="52"/>
      <c r="C28" s="52"/>
      <c r="D28" s="31"/>
      <c r="E28" s="32">
        <v>-19878.879999999888</v>
      </c>
      <c r="F28" s="33">
        <f t="shared" si="10"/>
        <v>-2.4556703308188611E-3</v>
      </c>
      <c r="G28" s="32">
        <v>-14084</v>
      </c>
      <c r="H28" s="33">
        <f t="shared" si="11"/>
        <v>-1.5616742691654934E-3</v>
      </c>
      <c r="I28" s="32">
        <v>0</v>
      </c>
      <c r="J28" s="33">
        <f t="shared" si="12"/>
        <v>0</v>
      </c>
      <c r="K28" s="32">
        <v>0</v>
      </c>
      <c r="L28" s="33">
        <f t="shared" si="13"/>
        <v>0</v>
      </c>
      <c r="M28" s="32">
        <v>0</v>
      </c>
      <c r="N28" s="33">
        <f t="shared" si="14"/>
        <v>0</v>
      </c>
      <c r="O28" s="57">
        <v>0</v>
      </c>
      <c r="P28" s="33">
        <f t="shared" si="15"/>
        <v>0</v>
      </c>
      <c r="Q28" s="33"/>
    </row>
    <row r="29" spans="1:17" ht="12.75" customHeight="1" thickBot="1">
      <c r="A29" s="49" t="s">
        <v>27</v>
      </c>
      <c r="B29" s="51"/>
      <c r="C29" s="51"/>
      <c r="D29" s="31"/>
      <c r="E29" s="34">
        <f>E16</f>
        <v>8095093.1200000001</v>
      </c>
      <c r="F29" s="33">
        <f t="shared" si="10"/>
        <v>1</v>
      </c>
      <c r="G29" s="34">
        <f>G16</f>
        <v>9018526</v>
      </c>
      <c r="H29" s="33">
        <f t="shared" si="11"/>
        <v>1</v>
      </c>
      <c r="I29" s="34">
        <f>I16</f>
        <v>11113325</v>
      </c>
      <c r="J29" s="33">
        <f t="shared" si="12"/>
        <v>1</v>
      </c>
      <c r="K29" s="34">
        <f>K16</f>
        <v>13543310</v>
      </c>
      <c r="L29" s="33">
        <f t="shared" si="13"/>
        <v>1</v>
      </c>
      <c r="M29" s="34">
        <f>M16</f>
        <v>16808035</v>
      </c>
      <c r="N29" s="33">
        <f t="shared" si="14"/>
        <v>1</v>
      </c>
      <c r="O29" s="34">
        <f>O16</f>
        <v>19988535</v>
      </c>
      <c r="P29" s="33">
        <f t="shared" si="15"/>
        <v>1</v>
      </c>
      <c r="Q29" s="33"/>
    </row>
    <row r="30" spans="1:17" ht="12.75" customHeight="1" thickTop="1">
      <c r="A30" s="17"/>
      <c r="B30" s="16"/>
      <c r="C30" s="16"/>
      <c r="D30" s="16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8">
      <c r="A31" s="9" t="s">
        <v>36</v>
      </c>
      <c r="B31" s="9"/>
      <c r="C31" s="18"/>
      <c r="D31" s="18"/>
      <c r="E31" s="35">
        <v>2006</v>
      </c>
      <c r="F31" s="35"/>
      <c r="G31" s="35">
        <v>2007</v>
      </c>
      <c r="H31" s="35"/>
      <c r="I31" s="35">
        <v>2008</v>
      </c>
      <c r="J31" s="35"/>
      <c r="K31" s="35">
        <v>2009</v>
      </c>
      <c r="L31" s="35"/>
      <c r="M31" s="35">
        <v>2010</v>
      </c>
      <c r="N31" s="35"/>
      <c r="O31" s="35">
        <v>2010</v>
      </c>
      <c r="P31" s="35"/>
      <c r="Q31" s="35"/>
    </row>
    <row r="32" spans="1:17" ht="12.75" customHeight="1">
      <c r="A32" s="53"/>
      <c r="B32" s="53"/>
      <c r="C32" s="54"/>
      <c r="D32" s="36"/>
      <c r="E32" s="35" t="str">
        <f>E4</f>
        <v>actuel</v>
      </c>
      <c r="F32" s="36"/>
      <c r="G32" s="35" t="str">
        <f>G4</f>
        <v>actuel</v>
      </c>
      <c r="H32" s="36"/>
      <c r="I32" s="35" t="str">
        <f>I4</f>
        <v>actuel</v>
      </c>
      <c r="J32" s="36"/>
      <c r="K32" s="35" t="str">
        <f>K4</f>
        <v>actuel</v>
      </c>
      <c r="L32" s="36"/>
      <c r="M32" s="35" t="str">
        <f>M4</f>
        <v>actuel</v>
      </c>
      <c r="N32" s="36"/>
      <c r="O32" s="35" t="str">
        <f>O4</f>
        <v>budget</v>
      </c>
      <c r="P32" s="36"/>
      <c r="Q32" s="36"/>
    </row>
    <row r="33" spans="1:17" ht="12.75" customHeight="1">
      <c r="A33" s="54"/>
      <c r="B33" s="54"/>
      <c r="C33" s="54"/>
      <c r="D33" s="36"/>
      <c r="E33" s="35" t="s">
        <v>9</v>
      </c>
      <c r="F33" s="36"/>
      <c r="G33" s="35" t="s">
        <v>9</v>
      </c>
      <c r="H33" s="36"/>
      <c r="I33" s="35" t="s">
        <v>9</v>
      </c>
      <c r="J33" s="36"/>
      <c r="K33" s="35" t="s">
        <v>9</v>
      </c>
      <c r="L33" s="36"/>
      <c r="M33" s="35" t="s">
        <v>9</v>
      </c>
      <c r="N33" s="36"/>
      <c r="O33" s="35" t="s">
        <v>9</v>
      </c>
      <c r="P33" s="36"/>
      <c r="Q33" s="36"/>
    </row>
    <row r="34" spans="1:17" ht="12.75" customHeight="1">
      <c r="A34" s="10" t="s">
        <v>37</v>
      </c>
      <c r="B34" s="53"/>
      <c r="C34" s="54"/>
      <c r="D34" s="36"/>
      <c r="E34" s="37">
        <v>1085345.5105999999</v>
      </c>
      <c r="F34" s="36"/>
      <c r="G34" s="37">
        <v>1294692.449304</v>
      </c>
      <c r="H34" s="36"/>
      <c r="I34" s="37">
        <v>1257079</v>
      </c>
      <c r="J34" s="36"/>
      <c r="K34" s="37">
        <v>1228145</v>
      </c>
      <c r="L34" s="36"/>
      <c r="M34" s="37">
        <v>572869</v>
      </c>
      <c r="N34" s="36"/>
      <c r="O34" s="11">
        <v>425000</v>
      </c>
      <c r="P34" s="36"/>
      <c r="Q34" s="36"/>
    </row>
    <row r="35" spans="1:17" ht="12.75" customHeight="1">
      <c r="A35" s="53" t="s">
        <v>38</v>
      </c>
      <c r="B35" s="53"/>
      <c r="C35" s="54"/>
      <c r="D35" s="36"/>
      <c r="E35" s="37">
        <v>958346.14109999989</v>
      </c>
      <c r="F35" s="36"/>
      <c r="G35" s="37">
        <v>1026008.3007</v>
      </c>
      <c r="H35" s="36"/>
      <c r="I35" s="37">
        <v>963513.18189999997</v>
      </c>
      <c r="J35" s="36"/>
      <c r="K35" s="37">
        <v>790776.9719</v>
      </c>
      <c r="L35" s="36"/>
      <c r="M35" s="37">
        <v>974342</v>
      </c>
      <c r="N35" s="36"/>
      <c r="O35" s="11">
        <v>1020000</v>
      </c>
      <c r="P35" s="36"/>
      <c r="Q35" s="36"/>
    </row>
    <row r="36" spans="1:17" ht="12.75" customHeight="1" thickBot="1">
      <c r="A36" s="53"/>
      <c r="B36" s="53"/>
      <c r="C36" s="54"/>
      <c r="D36" s="36"/>
      <c r="E36" s="38">
        <f>SUM(E34:E35)</f>
        <v>2043691.6516999998</v>
      </c>
      <c r="F36" s="36"/>
      <c r="G36" s="38">
        <f>SUM(G34:G35)</f>
        <v>2320700.750004</v>
      </c>
      <c r="H36" s="36"/>
      <c r="I36" s="38">
        <f>SUM(I34:I35)</f>
        <v>2220592.1819000002</v>
      </c>
      <c r="J36" s="36"/>
      <c r="K36" s="38">
        <f>SUM(K34:K35)</f>
        <v>2018921.9719</v>
      </c>
      <c r="L36" s="36"/>
      <c r="M36" s="38">
        <f>SUM(M34:M35)</f>
        <v>1547211</v>
      </c>
      <c r="N36" s="36"/>
      <c r="O36" s="38">
        <f>SUM(O34:O35)</f>
        <v>1445000</v>
      </c>
      <c r="P36" s="36"/>
      <c r="Q36" s="36"/>
    </row>
    <row r="37" spans="1:17" ht="12.75" customHeight="1" thickTop="1">
      <c r="A37" s="10" t="s">
        <v>39</v>
      </c>
      <c r="B37" s="53"/>
      <c r="C37" s="54"/>
      <c r="D37" s="36"/>
      <c r="E37" s="39"/>
      <c r="F37" s="36"/>
      <c r="G37" s="40">
        <f>(G34-E34)/E34</f>
        <v>0.19288506439600886</v>
      </c>
      <c r="H37" s="36"/>
      <c r="I37" s="40">
        <f>(I34-G34)/G34</f>
        <v>-2.9052034190992792E-2</v>
      </c>
      <c r="J37" s="36"/>
      <c r="K37" s="40">
        <f>(K34-I34)/I34</f>
        <v>-2.3016850969589022E-2</v>
      </c>
      <c r="L37" s="36"/>
      <c r="M37" s="40">
        <f>(M34-K34)/K34</f>
        <v>-0.53354937731293939</v>
      </c>
      <c r="N37" s="36"/>
      <c r="O37" s="40">
        <f>(O34-M34)/M34</f>
        <v>-0.25812009377362016</v>
      </c>
      <c r="P37" s="36"/>
      <c r="Q37" s="36"/>
    </row>
    <row r="38" spans="1:17" ht="12.75" customHeight="1">
      <c r="A38" s="10" t="s">
        <v>40</v>
      </c>
      <c r="B38" s="55"/>
      <c r="C38" s="55"/>
      <c r="D38" s="36"/>
      <c r="E38" s="36"/>
      <c r="F38" s="36"/>
      <c r="G38" s="40">
        <f>(G35-E35)/E35</f>
        <v>7.0603049042736052E-2</v>
      </c>
      <c r="H38" s="40"/>
      <c r="I38" s="40">
        <f>(I35-G35)/G35</f>
        <v>-6.0910929041570527E-2</v>
      </c>
      <c r="J38" s="40"/>
      <c r="K38" s="40">
        <f>(K35-I35)/I35</f>
        <v>-0.17927747460535284</v>
      </c>
      <c r="L38" s="40"/>
      <c r="M38" s="40">
        <f>(M35-K35)/K35</f>
        <v>0.2321324907311707</v>
      </c>
      <c r="N38" s="40"/>
      <c r="O38" s="40">
        <f>(O35-M35)/M35</f>
        <v>4.6860342672285504E-2</v>
      </c>
      <c r="P38" s="40"/>
      <c r="Q38" s="36"/>
    </row>
    <row r="39" spans="1:17" ht="12.75" customHeight="1">
      <c r="A39" s="53"/>
      <c r="B39" s="53"/>
      <c r="C39" s="5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</row>
    <row r="40" spans="1:17" ht="18">
      <c r="A40" s="12" t="s">
        <v>41</v>
      </c>
      <c r="B40" s="12"/>
      <c r="C40" s="19"/>
      <c r="D40" s="20"/>
      <c r="E40" s="41">
        <v>2006</v>
      </c>
      <c r="F40" s="41"/>
      <c r="G40" s="41">
        <v>2007</v>
      </c>
      <c r="H40" s="41"/>
      <c r="I40" s="41">
        <v>2008</v>
      </c>
      <c r="J40" s="41"/>
      <c r="K40" s="41">
        <v>2009</v>
      </c>
      <c r="L40" s="41"/>
      <c r="M40" s="41">
        <v>2010</v>
      </c>
      <c r="N40" s="41"/>
      <c r="O40" s="41">
        <v>2010</v>
      </c>
      <c r="P40" s="41"/>
      <c r="Q40" s="42"/>
    </row>
    <row r="41" spans="1:17" ht="18">
      <c r="A41" s="12" t="s">
        <v>42</v>
      </c>
      <c r="B41" s="12"/>
      <c r="C41" s="19"/>
      <c r="D41" s="20"/>
      <c r="E41" s="41" t="str">
        <f>E4</f>
        <v>actuel</v>
      </c>
      <c r="F41" s="41"/>
      <c r="G41" s="41" t="str">
        <f>G4</f>
        <v>actuel</v>
      </c>
      <c r="H41" s="41"/>
      <c r="I41" s="41" t="str">
        <f>I4</f>
        <v>actuel</v>
      </c>
      <c r="J41" s="41"/>
      <c r="K41" s="41" t="str">
        <f>K4</f>
        <v>actuel</v>
      </c>
      <c r="L41" s="41"/>
      <c r="M41" s="41" t="str">
        <f>M4</f>
        <v>actuel</v>
      </c>
      <c r="N41" s="41"/>
      <c r="O41" s="41" t="str">
        <f>O4</f>
        <v>budget</v>
      </c>
      <c r="P41" s="41"/>
      <c r="Q41" s="42"/>
    </row>
    <row r="42" spans="1:17" ht="12.75" customHeight="1">
      <c r="A42" s="12"/>
      <c r="B42" s="12"/>
      <c r="C42" s="19"/>
      <c r="D42" s="20"/>
      <c r="E42" s="41" t="s">
        <v>9</v>
      </c>
      <c r="F42" s="42"/>
      <c r="G42" s="41" t="s">
        <v>9</v>
      </c>
      <c r="H42" s="42"/>
      <c r="I42" s="41" t="s">
        <v>9</v>
      </c>
      <c r="J42" s="42"/>
      <c r="K42" s="41" t="s">
        <v>9</v>
      </c>
      <c r="L42" s="42"/>
      <c r="M42" s="41" t="s">
        <v>9</v>
      </c>
      <c r="N42" s="42"/>
      <c r="O42" s="41" t="s">
        <v>9</v>
      </c>
      <c r="P42" s="42"/>
      <c r="Q42" s="42"/>
    </row>
    <row r="43" spans="1:17" ht="12.75" customHeight="1">
      <c r="A43" s="13" t="s">
        <v>43</v>
      </c>
      <c r="B43" s="13"/>
      <c r="C43" s="56"/>
      <c r="D43" s="42"/>
      <c r="E43" s="43">
        <f>E16</f>
        <v>8095093.1200000001</v>
      </c>
      <c r="F43" s="42"/>
      <c r="G43" s="43">
        <f>G16</f>
        <v>9018526</v>
      </c>
      <c r="H43" s="42"/>
      <c r="I43" s="43">
        <f>I16</f>
        <v>11113325</v>
      </c>
      <c r="J43" s="42"/>
      <c r="K43" s="43">
        <f>K16</f>
        <v>13543310</v>
      </c>
      <c r="L43" s="42"/>
      <c r="M43" s="43">
        <f>M16</f>
        <v>16808035</v>
      </c>
      <c r="N43" s="42"/>
      <c r="O43" s="43">
        <f>O16</f>
        <v>19988535</v>
      </c>
      <c r="P43" s="42"/>
      <c r="Q43" s="42"/>
    </row>
    <row r="44" spans="1:17" ht="12.75" customHeight="1">
      <c r="A44" s="13" t="s">
        <v>44</v>
      </c>
      <c r="B44" s="13"/>
      <c r="C44" s="56"/>
      <c r="D44" s="42"/>
      <c r="E44" s="43">
        <f>E36</f>
        <v>2043691.6516999998</v>
      </c>
      <c r="F44" s="42"/>
      <c r="G44" s="43">
        <f>G36</f>
        <v>2320700.750004</v>
      </c>
      <c r="H44" s="42"/>
      <c r="I44" s="43">
        <f>I36</f>
        <v>2220592.1819000002</v>
      </c>
      <c r="J44" s="42"/>
      <c r="K44" s="43">
        <f>K36</f>
        <v>2018921.9719</v>
      </c>
      <c r="L44" s="42"/>
      <c r="M44" s="43">
        <f>M36</f>
        <v>1547211</v>
      </c>
      <c r="N44" s="42"/>
      <c r="O44" s="43">
        <f>O36</f>
        <v>1445000</v>
      </c>
      <c r="P44" s="42"/>
      <c r="Q44" s="42"/>
    </row>
    <row r="45" spans="1:17" ht="12.75" customHeight="1" thickBot="1">
      <c r="A45" s="13"/>
      <c r="B45" s="13"/>
      <c r="C45" s="19"/>
      <c r="D45" s="20"/>
      <c r="E45" s="44">
        <f>SUM(E43:E44)</f>
        <v>10138784.7717</v>
      </c>
      <c r="F45" s="42"/>
      <c r="G45" s="44">
        <f>SUM(G43:G44)</f>
        <v>11339226.750004001</v>
      </c>
      <c r="H45" s="42"/>
      <c r="I45" s="44">
        <f>SUM(I43:I44)</f>
        <v>13333917.1819</v>
      </c>
      <c r="J45" s="42"/>
      <c r="K45" s="44">
        <f>SUM(K43:K44)</f>
        <v>15562231.971899999</v>
      </c>
      <c r="L45" s="42"/>
      <c r="M45" s="44">
        <f>SUM(M43:M44)</f>
        <v>18355246</v>
      </c>
      <c r="N45" s="42"/>
      <c r="O45" s="44">
        <f>SUM(O43:O44)</f>
        <v>21433535</v>
      </c>
      <c r="P45" s="42"/>
      <c r="Q45" s="42"/>
    </row>
    <row r="46" spans="1:17" ht="12.75" customHeight="1" thickTop="1">
      <c r="A46" s="42" t="s">
        <v>46</v>
      </c>
      <c r="B46" s="20"/>
      <c r="C46" s="20"/>
      <c r="D46" s="20"/>
      <c r="E46" s="42"/>
      <c r="F46" s="42"/>
      <c r="G46" s="58">
        <f>(G45-E45)/E45</f>
        <v>0.11840097263478243</v>
      </c>
      <c r="H46" s="42"/>
      <c r="I46" s="58">
        <f>(I45-G45)/G45</f>
        <v>0.1759106221149776</v>
      </c>
      <c r="J46" s="42"/>
      <c r="K46" s="58">
        <f>(K45-I45)/I45</f>
        <v>0.1671162914544575</v>
      </c>
      <c r="L46" s="42"/>
      <c r="M46" s="58">
        <f>(M45-K45)/K45</f>
        <v>0.17947387194479664</v>
      </c>
      <c r="N46" s="42"/>
      <c r="O46" s="58">
        <f>(O45-M45)/M45</f>
        <v>0.16770622414976077</v>
      </c>
      <c r="P46" s="42"/>
      <c r="Q46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Sante Verte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2011-03-02T14:39:51Z</dcterms:created>
  <dcterms:modified xsi:type="dcterms:W3CDTF">2011-03-02T14:57:02Z</dcterms:modified>
</cp:coreProperties>
</file>