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9015" activeTab="2"/>
  </bookViews>
  <sheets>
    <sheet name="OC" sheetId="1" r:id="rId1"/>
    <sheet name="OBO" sheetId="4" r:id="rId2"/>
    <sheet name="Cash FS" sheetId="2" r:id="rId3"/>
    <sheet name="Feuil3" sheetId="3" r:id="rId4"/>
  </sheets>
  <calcPr calcId="145621"/>
</workbook>
</file>

<file path=xl/calcChain.xml><?xml version="1.0" encoding="utf-8"?>
<calcChain xmlns="http://schemas.openxmlformats.org/spreadsheetml/2006/main">
  <c r="F41" i="4" l="1"/>
  <c r="K41" i="4" s="1"/>
  <c r="H40" i="4"/>
  <c r="F40" i="4"/>
  <c r="K40" i="4" s="1"/>
  <c r="F39" i="4"/>
  <c r="K39" i="4" s="1"/>
  <c r="C38" i="4"/>
  <c r="F38" i="4" s="1"/>
  <c r="K38" i="4" s="1"/>
  <c r="L38" i="4" s="1"/>
  <c r="K37" i="4"/>
  <c r="L37" i="4" s="1"/>
  <c r="F37" i="4"/>
  <c r="F36" i="4"/>
  <c r="K36" i="4" s="1"/>
  <c r="J35" i="4"/>
  <c r="J42" i="4" s="1"/>
  <c r="I35" i="4"/>
  <c r="I42" i="4" s="1"/>
  <c r="H35" i="4"/>
  <c r="H42" i="4" s="1"/>
  <c r="G35" i="4"/>
  <c r="G42" i="4" s="1"/>
  <c r="E35" i="4"/>
  <c r="E42" i="4" s="1"/>
  <c r="D35" i="4"/>
  <c r="D42" i="4" s="1"/>
  <c r="D43" i="4" s="1"/>
  <c r="C35" i="4"/>
  <c r="C42" i="4" s="1"/>
  <c r="B35" i="4"/>
  <c r="B42" i="4" s="1"/>
  <c r="B43" i="4" s="1"/>
  <c r="K34" i="4"/>
  <c r="J34" i="4"/>
  <c r="G34" i="4"/>
  <c r="F34" i="4"/>
  <c r="E34" i="4"/>
  <c r="D34" i="4"/>
  <c r="C34" i="4"/>
  <c r="B34" i="4"/>
  <c r="J31" i="4"/>
  <c r="I31" i="4"/>
  <c r="D31" i="4"/>
  <c r="B31" i="4"/>
  <c r="F31" i="4" s="1"/>
  <c r="K31" i="4" s="1"/>
  <c r="F30" i="4"/>
  <c r="K30" i="4" s="1"/>
  <c r="F29" i="4"/>
  <c r="K29" i="4" s="1"/>
  <c r="M28" i="4"/>
  <c r="K28" i="4"/>
  <c r="K27" i="4" s="1"/>
  <c r="K32" i="4" s="1"/>
  <c r="F28" i="4"/>
  <c r="M27" i="4"/>
  <c r="J27" i="4"/>
  <c r="J32" i="4" s="1"/>
  <c r="I27" i="4"/>
  <c r="I32" i="4" s="1"/>
  <c r="H27" i="4"/>
  <c r="H32" i="4" s="1"/>
  <c r="G27" i="4"/>
  <c r="G32" i="4" s="1"/>
  <c r="F27" i="4"/>
  <c r="E27" i="4"/>
  <c r="E32" i="4" s="1"/>
  <c r="D27" i="4"/>
  <c r="D32" i="4" s="1"/>
  <c r="C27" i="4"/>
  <c r="C32" i="4" s="1"/>
  <c r="B27" i="4"/>
  <c r="B32" i="4" s="1"/>
  <c r="M26" i="4"/>
  <c r="A23" i="4"/>
  <c r="A44" i="4" s="1"/>
  <c r="I9" i="4"/>
  <c r="H18" i="4"/>
  <c r="J9" i="4"/>
  <c r="A3" i="1"/>
  <c r="A1" i="1"/>
  <c r="H13" i="1"/>
  <c r="I13" i="1"/>
  <c r="J13" i="1"/>
  <c r="K13" i="1"/>
  <c r="J5" i="1"/>
  <c r="J10" i="1" s="1"/>
  <c r="K5" i="1"/>
  <c r="K10" i="1"/>
  <c r="E17" i="1"/>
  <c r="L17" i="1" s="1"/>
  <c r="E18" i="1"/>
  <c r="L18" i="1" s="1"/>
  <c r="E19" i="1"/>
  <c r="L19" i="1" s="1"/>
  <c r="E15" i="1"/>
  <c r="L15" i="1" s="1"/>
  <c r="E16" i="1"/>
  <c r="L16" i="1" s="1"/>
  <c r="E14" i="1"/>
  <c r="E13" i="1" s="1"/>
  <c r="E20" i="1" s="1"/>
  <c r="E7" i="1"/>
  <c r="L7" i="1" s="1"/>
  <c r="E8" i="1"/>
  <c r="L8" i="1" s="1"/>
  <c r="E6" i="1"/>
  <c r="L6" i="1" s="1"/>
  <c r="E5" i="1"/>
  <c r="E12" i="1"/>
  <c r="J12" i="1"/>
  <c r="K12" i="1"/>
  <c r="J46" i="2"/>
  <c r="I46" i="2"/>
  <c r="H46" i="2"/>
  <c r="G46" i="2"/>
  <c r="F46" i="2"/>
  <c r="E46" i="2"/>
  <c r="D46" i="2"/>
  <c r="C46" i="2"/>
  <c r="M32" i="2"/>
  <c r="L31" i="2"/>
  <c r="L30" i="2"/>
  <c r="D32" i="2"/>
  <c r="E32" i="2"/>
  <c r="F32" i="2"/>
  <c r="G32" i="2"/>
  <c r="H32" i="2"/>
  <c r="I32" i="2"/>
  <c r="J32" i="2"/>
  <c r="K32" i="2"/>
  <c r="C32" i="2"/>
  <c r="D31" i="2"/>
  <c r="E31" i="2"/>
  <c r="F31" i="2"/>
  <c r="G31" i="2"/>
  <c r="H31" i="2"/>
  <c r="I31" i="2"/>
  <c r="J31" i="2"/>
  <c r="K31" i="2"/>
  <c r="C31" i="2"/>
  <c r="D30" i="2"/>
  <c r="E30" i="2"/>
  <c r="F30" i="2"/>
  <c r="G30" i="2"/>
  <c r="H30" i="2"/>
  <c r="I30" i="2"/>
  <c r="J30" i="2"/>
  <c r="K30" i="2"/>
  <c r="C30" i="2"/>
  <c r="M16" i="2"/>
  <c r="L14" i="2"/>
  <c r="L15" i="2"/>
  <c r="D15" i="2"/>
  <c r="E15" i="2"/>
  <c r="F15" i="2"/>
  <c r="G15" i="2"/>
  <c r="H15" i="2"/>
  <c r="I15" i="2"/>
  <c r="J15" i="2"/>
  <c r="K15" i="2"/>
  <c r="D16" i="2"/>
  <c r="E16" i="2"/>
  <c r="F16" i="2"/>
  <c r="G16" i="2"/>
  <c r="H16" i="2"/>
  <c r="I16" i="2"/>
  <c r="J16" i="2"/>
  <c r="K16" i="2"/>
  <c r="C16" i="2"/>
  <c r="C15" i="2"/>
  <c r="D14" i="2"/>
  <c r="E14" i="2"/>
  <c r="F14" i="2"/>
  <c r="G14" i="2"/>
  <c r="H14" i="2"/>
  <c r="I14" i="2"/>
  <c r="J14" i="2"/>
  <c r="K14" i="2"/>
  <c r="C14" i="2"/>
  <c r="G37" i="2"/>
  <c r="G36" i="2"/>
  <c r="K45" i="2"/>
  <c r="L45" i="2" s="1"/>
  <c r="L46" i="2" s="1"/>
  <c r="L44" i="2"/>
  <c r="L43" i="2"/>
  <c r="L42" i="2"/>
  <c r="L40" i="2"/>
  <c r="K40" i="2"/>
  <c r="C40" i="2"/>
  <c r="B38" i="2"/>
  <c r="D35" i="2"/>
  <c r="E35" i="2" s="1"/>
  <c r="D21" i="2"/>
  <c r="D25" i="2" s="1"/>
  <c r="K29" i="2"/>
  <c r="K13" i="2"/>
  <c r="L29" i="2"/>
  <c r="L28" i="2"/>
  <c r="L27" i="2"/>
  <c r="L26" i="2"/>
  <c r="L24" i="2"/>
  <c r="K24" i="2"/>
  <c r="C24" i="2"/>
  <c r="B22" i="2"/>
  <c r="D19" i="2"/>
  <c r="E19" i="2" s="1"/>
  <c r="K8" i="2"/>
  <c r="L8" i="2"/>
  <c r="C8" i="2"/>
  <c r="L10" i="2"/>
  <c r="L11" i="2"/>
  <c r="L12" i="2"/>
  <c r="L13" i="2"/>
  <c r="C4" i="2"/>
  <c r="B6" i="2"/>
  <c r="C9" i="2"/>
  <c r="L9" i="2" s="1"/>
  <c r="E3" i="2"/>
  <c r="F3" i="2" s="1"/>
  <c r="G3" i="2" s="1"/>
  <c r="H3" i="2" s="1"/>
  <c r="I3" i="2" s="1"/>
  <c r="J3" i="2" s="1"/>
  <c r="J8" i="2" s="1"/>
  <c r="D3" i="2"/>
  <c r="D8" i="2" s="1"/>
  <c r="A1" i="2"/>
  <c r="A49" i="2" s="1"/>
  <c r="M5" i="4"/>
  <c r="M4" i="4"/>
  <c r="F19" i="4"/>
  <c r="K19" i="4" s="1"/>
  <c r="K18" i="4"/>
  <c r="F18" i="4"/>
  <c r="K17" i="4"/>
  <c r="F17" i="4"/>
  <c r="F16" i="4"/>
  <c r="K16" i="4" s="1"/>
  <c r="C16" i="4"/>
  <c r="F15" i="4"/>
  <c r="K15" i="4" s="1"/>
  <c r="F14" i="4"/>
  <c r="K14" i="4" s="1"/>
  <c r="J13" i="4"/>
  <c r="J20" i="4" s="1"/>
  <c r="I13" i="4"/>
  <c r="I20" i="4" s="1"/>
  <c r="H13" i="4"/>
  <c r="H20" i="4" s="1"/>
  <c r="G13" i="4"/>
  <c r="G20" i="4" s="1"/>
  <c r="E13" i="4"/>
  <c r="E20" i="4" s="1"/>
  <c r="D13" i="4"/>
  <c r="D20" i="4" s="1"/>
  <c r="C13" i="4"/>
  <c r="C20" i="4" s="1"/>
  <c r="B13" i="4"/>
  <c r="B20" i="4" s="1"/>
  <c r="K12" i="4"/>
  <c r="J12" i="4"/>
  <c r="G12" i="4"/>
  <c r="F12" i="4"/>
  <c r="E12" i="4"/>
  <c r="D12" i="4"/>
  <c r="M6" i="4" s="1"/>
  <c r="C12" i="4"/>
  <c r="B12" i="4"/>
  <c r="D9" i="4"/>
  <c r="B9" i="4"/>
  <c r="K8" i="4"/>
  <c r="F8" i="4"/>
  <c r="F7" i="4"/>
  <c r="K7" i="4" s="1"/>
  <c r="K6" i="4"/>
  <c r="F6" i="4"/>
  <c r="J5" i="4"/>
  <c r="I5" i="4"/>
  <c r="I10" i="4" s="1"/>
  <c r="H5" i="4"/>
  <c r="H10" i="4" s="1"/>
  <c r="G5" i="4"/>
  <c r="G10" i="4" s="1"/>
  <c r="E5" i="4"/>
  <c r="E10" i="4" s="1"/>
  <c r="D5" i="4"/>
  <c r="D10" i="4" s="1"/>
  <c r="C5" i="4"/>
  <c r="C10" i="4" s="1"/>
  <c r="B5" i="4"/>
  <c r="A1" i="4"/>
  <c r="G43" i="4" l="1"/>
  <c r="I43" i="4"/>
  <c r="L36" i="4"/>
  <c r="K35" i="4"/>
  <c r="F32" i="4"/>
  <c r="C43" i="4"/>
  <c r="E43" i="4"/>
  <c r="H43" i="4"/>
  <c r="J43" i="4"/>
  <c r="A25" i="4"/>
  <c r="A33" i="4"/>
  <c r="F35" i="4"/>
  <c r="F42" i="4" s="1"/>
  <c r="F43" i="4" s="1"/>
  <c r="J10" i="4"/>
  <c r="B10" i="4"/>
  <c r="B21" i="4" s="1"/>
  <c r="F9" i="4"/>
  <c r="K9" i="4" s="1"/>
  <c r="K5" i="4"/>
  <c r="L14" i="1"/>
  <c r="K46" i="2"/>
  <c r="K47" i="2" s="1"/>
  <c r="K48" i="2" s="1"/>
  <c r="C47" i="2"/>
  <c r="C48" i="2" s="1"/>
  <c r="E47" i="2"/>
  <c r="E48" i="2" s="1"/>
  <c r="G47" i="2"/>
  <c r="I47" i="2"/>
  <c r="I48" i="2" s="1"/>
  <c r="D47" i="2"/>
  <c r="D48" i="2" s="1"/>
  <c r="F47" i="2"/>
  <c r="F48" i="2" s="1"/>
  <c r="H47" i="2"/>
  <c r="H48" i="2" s="1"/>
  <c r="J47" i="2"/>
  <c r="J48" i="2" s="1"/>
  <c r="L47" i="2"/>
  <c r="L32" i="2"/>
  <c r="G41" i="2"/>
  <c r="I8" i="2"/>
  <c r="G8" i="2"/>
  <c r="E8" i="2"/>
  <c r="A17" i="2"/>
  <c r="H8" i="2"/>
  <c r="F8" i="2"/>
  <c r="A33" i="2"/>
  <c r="E40" i="2"/>
  <c r="F35" i="2"/>
  <c r="D40" i="2"/>
  <c r="L25" i="2"/>
  <c r="L16" i="2"/>
  <c r="E24" i="2"/>
  <c r="F19" i="2"/>
  <c r="D24" i="2"/>
  <c r="F5" i="4"/>
  <c r="F10" i="4" s="1"/>
  <c r="F13" i="4"/>
  <c r="F20" i="4" s="1"/>
  <c r="C21" i="4"/>
  <c r="E21" i="4"/>
  <c r="G21" i="4"/>
  <c r="I21" i="4"/>
  <c r="D21" i="4"/>
  <c r="H21" i="4"/>
  <c r="J21" i="4"/>
  <c r="A11" i="4"/>
  <c r="K13" i="4"/>
  <c r="L16" i="4" s="1"/>
  <c r="A22" i="4"/>
  <c r="A3" i="4"/>
  <c r="H10" i="1"/>
  <c r="H20" i="1"/>
  <c r="L12" i="1"/>
  <c r="H12" i="1"/>
  <c r="G9" i="1"/>
  <c r="G13" i="1"/>
  <c r="G20" i="1" s="1"/>
  <c r="C5" i="1"/>
  <c r="D5" i="1"/>
  <c r="F5" i="1"/>
  <c r="F10" i="1" s="1"/>
  <c r="G5" i="1"/>
  <c r="I5" i="1"/>
  <c r="I10" i="1" s="1"/>
  <c r="I20" i="1"/>
  <c r="I12" i="1"/>
  <c r="G10" i="1"/>
  <c r="G12" i="1"/>
  <c r="D12" i="1"/>
  <c r="F12" i="1"/>
  <c r="N8" i="1"/>
  <c r="C12" i="1"/>
  <c r="N5" i="1" s="1"/>
  <c r="F13" i="1"/>
  <c r="F20" i="1" s="1"/>
  <c r="C13" i="1"/>
  <c r="C20" i="1" s="1"/>
  <c r="D13" i="1"/>
  <c r="D20" i="1" s="1"/>
  <c r="D10" i="1"/>
  <c r="C10" i="1"/>
  <c r="B13" i="1"/>
  <c r="B20" i="1" s="1"/>
  <c r="B12" i="1"/>
  <c r="B9" i="1"/>
  <c r="E9" i="1" s="1"/>
  <c r="B5" i="1"/>
  <c r="L35" i="4" l="1"/>
  <c r="K42" i="4"/>
  <c r="K43" i="4" s="1"/>
  <c r="K10" i="4"/>
  <c r="L9" i="1"/>
  <c r="E10" i="1"/>
  <c r="E21" i="1" s="1"/>
  <c r="D21" i="1"/>
  <c r="M48" i="2"/>
  <c r="G48" i="2"/>
  <c r="L48" i="2"/>
  <c r="N48" i="2" s="1"/>
  <c r="L41" i="2"/>
  <c r="N16" i="2"/>
  <c r="N32" i="2"/>
  <c r="G35" i="2"/>
  <c r="F40" i="2"/>
  <c r="G19" i="2"/>
  <c r="F24" i="2"/>
  <c r="F21" i="4"/>
  <c r="L15" i="4"/>
  <c r="L14" i="4"/>
  <c r="K20" i="4"/>
  <c r="L13" i="4"/>
  <c r="H21" i="1"/>
  <c r="C21" i="1"/>
  <c r="I21" i="1"/>
  <c r="L13" i="1"/>
  <c r="L5" i="1"/>
  <c r="L10" i="1" s="1"/>
  <c r="G21" i="1"/>
  <c r="F21" i="1"/>
  <c r="B10" i="1"/>
  <c r="B21" i="1" s="1"/>
  <c r="K21" i="4" l="1"/>
  <c r="L20" i="1"/>
  <c r="L21" i="1" s="1"/>
  <c r="M13" i="1"/>
  <c r="M16" i="1"/>
  <c r="M15" i="1"/>
  <c r="M14" i="1"/>
  <c r="G40" i="2"/>
  <c r="H35" i="2"/>
  <c r="G24" i="2"/>
  <c r="H19" i="2"/>
  <c r="I35" i="2" l="1"/>
  <c r="H40" i="2"/>
  <c r="I19" i="2"/>
  <c r="H24" i="2"/>
  <c r="I40" i="2" l="1"/>
  <c r="J35" i="2"/>
  <c r="J40" i="2" s="1"/>
  <c r="I24" i="2"/>
  <c r="J19" i="2"/>
  <c r="J24" i="2" s="1"/>
</calcChain>
</file>

<file path=xl/sharedStrings.xml><?xml version="1.0" encoding="utf-8"?>
<sst xmlns="http://schemas.openxmlformats.org/spreadsheetml/2006/main" count="162" uniqueCount="61">
  <si>
    <t>(1)</t>
  </si>
  <si>
    <t>(2)</t>
  </si>
  <si>
    <t>Titres</t>
  </si>
  <si>
    <t>Cash</t>
  </si>
  <si>
    <t>Total actif</t>
  </si>
  <si>
    <t>Capital</t>
  </si>
  <si>
    <t>JSCC</t>
  </si>
  <si>
    <t>MK Finance</t>
  </si>
  <si>
    <t>Sponton</t>
  </si>
  <si>
    <t>Crédit Vendeur</t>
  </si>
  <si>
    <t>Dette bancaire</t>
  </si>
  <si>
    <t>Total passif</t>
  </si>
  <si>
    <t>check</t>
  </si>
  <si>
    <t>création de la holding par JSCC et MK Fi</t>
  </si>
  <si>
    <t>PASSIF</t>
  </si>
  <si>
    <t>ACTIF</t>
  </si>
  <si>
    <t>augmentation capital par apport de 25% de titres par FS</t>
  </si>
  <si>
    <t>titres apportés par FS</t>
  </si>
  <si>
    <t>(3)</t>
  </si>
  <si>
    <t>BD</t>
  </si>
  <si>
    <t>levée de 1000K de dette bancaire</t>
  </si>
  <si>
    <t>achat de titres à FS (75%)</t>
  </si>
  <si>
    <t>titres achetés à FS</t>
  </si>
  <si>
    <t>BF</t>
  </si>
  <si>
    <t>VERSION OC MK Finance</t>
  </si>
  <si>
    <t>émission d'obligations convertibles souscrites par MK Group</t>
  </si>
  <si>
    <t>Obligations conv</t>
  </si>
  <si>
    <t>achat de 1500 actions à FS</t>
  </si>
  <si>
    <t>(4)</t>
  </si>
  <si>
    <t>levée de dette bancaire</t>
  </si>
  <si>
    <t>(5)</t>
  </si>
  <si>
    <t>augmentation de capital en 2015 par conversion des OC initiales</t>
  </si>
  <si>
    <t>achat du solde de la Société à FS</t>
  </si>
  <si>
    <t>(6)</t>
  </si>
  <si>
    <t>augmentation de capital complémentaire</t>
  </si>
  <si>
    <t>(7)</t>
  </si>
  <si>
    <t>(8)</t>
  </si>
  <si>
    <t>remboursement crédit vendeur</t>
  </si>
  <si>
    <t>Résultats de la hldg</t>
  </si>
  <si>
    <t>BI</t>
  </si>
  <si>
    <t>remontées de dividendes from Garinot</t>
  </si>
  <si>
    <t>sortie de FS de l'actionnariat de la holding en juin 2015</t>
  </si>
  <si>
    <t>VERSION OBO 1 MK Finance</t>
  </si>
  <si>
    <t>Vente</t>
  </si>
  <si>
    <t>Cash in de la vente</t>
  </si>
  <si>
    <t>Crédit vendeur</t>
  </si>
  <si>
    <t>Plus-value</t>
  </si>
  <si>
    <t>Impôt/+V</t>
  </si>
  <si>
    <t>Salaires</t>
  </si>
  <si>
    <t>Retraite</t>
  </si>
  <si>
    <t>Cash du Crd Vd</t>
  </si>
  <si>
    <t>Reste</t>
  </si>
  <si>
    <t>Total</t>
  </si>
  <si>
    <t>Totaux</t>
  </si>
  <si>
    <t xml:space="preserve">Scénario 2 : vente dans un an, </t>
  </si>
  <si>
    <t xml:space="preserve">Scénario 1 : vente immédiate, Crd Vdr 2ans, retraite ds 2 ans 60K, donc I/+V=0, </t>
  </si>
  <si>
    <t>Scénario 3 : vente dans 4 ans</t>
  </si>
  <si>
    <t>I/revenu</t>
  </si>
  <si>
    <t>Revenus au tx prgr</t>
  </si>
  <si>
    <t>revenu au tx prgr</t>
  </si>
  <si>
    <t>Création de la hldg par 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</si>
</sst>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A1FFED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quotePrefix="1"/>
    <xf numFmtId="0" fontId="2" fillId="0" borderId="0" xfId="0" applyFont="1" applyAlignment="1">
      <alignment horizontal="right"/>
    </xf>
    <xf numFmtId="0" fontId="2" fillId="0" borderId="0" xfId="0" applyFont="1"/>
    <xf numFmtId="0" fontId="2" fillId="0" borderId="1" xfId="0" applyFont="1" applyBorder="1" applyAlignment="1">
      <alignment horizontal="left"/>
    </xf>
    <xf numFmtId="0" fontId="2" fillId="0" borderId="1" xfId="0" quotePrefix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0" fillId="0" borderId="1" xfId="0" applyBorder="1"/>
    <xf numFmtId="0" fontId="3" fillId="0" borderId="1" xfId="0" applyFont="1" applyBorder="1" applyAlignment="1">
      <alignment horizontal="right"/>
    </xf>
    <xf numFmtId="0" fontId="2" fillId="0" borderId="1" xfId="0" applyFont="1" applyBorder="1"/>
    <xf numFmtId="0" fontId="0" fillId="0" borderId="1" xfId="0" applyFont="1" applyBorder="1" applyAlignment="1">
      <alignment horizontal="left"/>
    </xf>
    <xf numFmtId="0" fontId="0" fillId="2" borderId="1" xfId="0" applyFill="1" applyBorder="1"/>
    <xf numFmtId="9" fontId="0" fillId="0" borderId="1" xfId="1" applyFont="1" applyBorder="1"/>
    <xf numFmtId="0" fontId="0" fillId="0" borderId="1" xfId="0" quotePrefix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Fill="1" applyBorder="1" applyAlignment="1">
      <alignment horizontal="right"/>
    </xf>
    <xf numFmtId="0" fontId="2" fillId="0" borderId="1" xfId="0" quotePrefix="1" applyFont="1" applyFill="1" applyBorder="1" applyAlignment="1">
      <alignment horizontal="right"/>
    </xf>
    <xf numFmtId="0" fontId="2" fillId="3" borderId="1" xfId="0" quotePrefix="1" applyFont="1" applyFill="1" applyBorder="1" applyAlignment="1">
      <alignment horizontal="right"/>
    </xf>
    <xf numFmtId="0" fontId="0" fillId="3" borderId="1" xfId="0" applyFill="1" applyBorder="1"/>
    <xf numFmtId="0" fontId="0" fillId="3" borderId="0" xfId="0" applyFill="1"/>
    <xf numFmtId="0" fontId="2" fillId="3" borderId="1" xfId="0" applyFont="1" applyFill="1" applyBorder="1" applyAlignment="1">
      <alignment horizontal="right"/>
    </xf>
    <xf numFmtId="0" fontId="0" fillId="0" borderId="0" xfId="0" applyBorder="1"/>
    <xf numFmtId="0" fontId="2" fillId="0" borderId="0" xfId="0" applyFont="1" applyBorder="1"/>
    <xf numFmtId="0" fontId="0" fillId="3" borderId="1" xfId="0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0" fillId="3" borderId="1" xfId="0" quotePrefix="1" applyFill="1" applyBorder="1" applyAlignment="1">
      <alignment horizontal="right"/>
    </xf>
    <xf numFmtId="0" fontId="0" fillId="2" borderId="1" xfId="0" applyFill="1" applyBorder="1" applyAlignment="1">
      <alignment horizontal="right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A1FFED"/>
      <color rgb="FFADEBF3"/>
      <color rgb="FFB9DFE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N4" sqref="N4:U10"/>
    </sheetView>
  </sheetViews>
  <sheetFormatPr baseColWidth="10" defaultColWidth="7.7109375" defaultRowHeight="15" x14ac:dyDescent="0.25"/>
  <cols>
    <col min="1" max="1" width="19.28515625" customWidth="1"/>
  </cols>
  <sheetData>
    <row r="1" spans="1:15" x14ac:dyDescent="0.25">
      <c r="A1" t="str">
        <f>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" spans="1:15" x14ac:dyDescent="0.25">
      <c r="A2" s="3" t="s">
        <v>24</v>
      </c>
    </row>
    <row r="3" spans="1:15" x14ac:dyDescent="0.25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" spans="1:15" x14ac:dyDescent="0.25">
      <c r="A4" s="4" t="s">
        <v>15</v>
      </c>
      <c r="B4" s="5" t="s">
        <v>19</v>
      </c>
      <c r="C4" s="5" t="s">
        <v>0</v>
      </c>
      <c r="D4" s="5" t="s">
        <v>1</v>
      </c>
      <c r="E4" s="23" t="s">
        <v>39</v>
      </c>
      <c r="F4" s="5" t="s">
        <v>18</v>
      </c>
      <c r="G4" s="5" t="s">
        <v>28</v>
      </c>
      <c r="H4" s="5" t="s">
        <v>30</v>
      </c>
      <c r="I4" s="5" t="s">
        <v>33</v>
      </c>
      <c r="J4" s="16" t="s">
        <v>35</v>
      </c>
      <c r="K4" s="16" t="s">
        <v>36</v>
      </c>
      <c r="L4" s="23" t="s">
        <v>23</v>
      </c>
      <c r="N4" s="24" t="s">
        <v>19</v>
      </c>
      <c r="O4" t="s">
        <v>60</v>
      </c>
    </row>
    <row r="5" spans="1:15" x14ac:dyDescent="0.25">
      <c r="A5" s="7" t="s">
        <v>2</v>
      </c>
      <c r="B5" s="18">
        <f>SUM(B6:B8)</f>
        <v>0</v>
      </c>
      <c r="C5" s="7">
        <f t="shared" ref="C5:F5" si="0">SUM(C6:C8)</f>
        <v>0</v>
      </c>
      <c r="D5" s="7">
        <f t="shared" si="0"/>
        <v>1500</v>
      </c>
      <c r="E5" s="18">
        <f t="shared" si="0"/>
        <v>1500</v>
      </c>
      <c r="F5" s="7">
        <f>SUM(F6:F8)</f>
        <v>0</v>
      </c>
      <c r="G5" s="7">
        <f>SUM(G6:G8)</f>
        <v>0</v>
      </c>
      <c r="H5" s="7"/>
      <c r="I5" s="7">
        <f>SUM(I6:I8)</f>
        <v>3500</v>
      </c>
      <c r="J5" s="7">
        <f t="shared" ref="J5:K5" si="1">SUM(J6:J8)</f>
        <v>0</v>
      </c>
      <c r="K5" s="7">
        <f t="shared" si="1"/>
        <v>0</v>
      </c>
      <c r="L5" s="18">
        <f>SUM(L6:L8)</f>
        <v>5000</v>
      </c>
      <c r="N5" t="str">
        <f>C12</f>
        <v>(1)</v>
      </c>
      <c r="O5" t="s">
        <v>25</v>
      </c>
    </row>
    <row r="6" spans="1:15" x14ac:dyDescent="0.25">
      <c r="A6" s="8" t="s">
        <v>17</v>
      </c>
      <c r="B6" s="18"/>
      <c r="C6" s="7"/>
      <c r="D6" s="7"/>
      <c r="E6" s="18">
        <f>D6+C6+B6</f>
        <v>0</v>
      </c>
      <c r="F6" s="7"/>
      <c r="G6" s="7"/>
      <c r="H6" s="7"/>
      <c r="I6" s="7"/>
      <c r="J6" s="7"/>
      <c r="K6" s="7"/>
      <c r="L6" s="18">
        <f>SUM(E6:I6)</f>
        <v>0</v>
      </c>
      <c r="N6" s="1" t="s">
        <v>1</v>
      </c>
      <c r="O6" t="s">
        <v>27</v>
      </c>
    </row>
    <row r="7" spans="1:15" x14ac:dyDescent="0.25">
      <c r="A7" s="8" t="s">
        <v>22</v>
      </c>
      <c r="B7" s="18"/>
      <c r="C7" s="7"/>
      <c r="D7" s="7">
        <v>1500</v>
      </c>
      <c r="E7" s="18">
        <f t="shared" ref="E7:E9" si="2">D7+C7+B7</f>
        <v>1500</v>
      </c>
      <c r="F7" s="7"/>
      <c r="G7" s="7"/>
      <c r="H7" s="7"/>
      <c r="I7" s="7">
        <v>3500</v>
      </c>
      <c r="J7" s="7"/>
      <c r="K7" s="7"/>
      <c r="L7" s="18">
        <f t="shared" ref="L7:L9" si="3">SUM(E7:I7)</f>
        <v>5000</v>
      </c>
      <c r="N7" s="1" t="s">
        <v>18</v>
      </c>
      <c r="O7" t="s">
        <v>31</v>
      </c>
    </row>
    <row r="8" spans="1:15" x14ac:dyDescent="0.25">
      <c r="A8" s="7"/>
      <c r="B8" s="18"/>
      <c r="C8" s="7"/>
      <c r="D8" s="7"/>
      <c r="E8" s="18">
        <f t="shared" si="2"/>
        <v>0</v>
      </c>
      <c r="F8" s="7"/>
      <c r="G8" s="7"/>
      <c r="H8" s="7"/>
      <c r="I8" s="7"/>
      <c r="J8" s="7"/>
      <c r="K8" s="7"/>
      <c r="L8" s="18">
        <f t="shared" si="3"/>
        <v>0</v>
      </c>
      <c r="N8" t="str">
        <f>G4</f>
        <v>(4)</v>
      </c>
      <c r="O8" t="s">
        <v>29</v>
      </c>
    </row>
    <row r="9" spans="1:15" x14ac:dyDescent="0.25">
      <c r="A9" s="7" t="s">
        <v>3</v>
      </c>
      <c r="B9" s="18">
        <f>B13</f>
        <v>1</v>
      </c>
      <c r="C9" s="7">
        <v>1500</v>
      </c>
      <c r="D9" s="7">
        <v>-1500</v>
      </c>
      <c r="E9" s="18">
        <f t="shared" si="2"/>
        <v>1</v>
      </c>
      <c r="F9" s="7"/>
      <c r="G9" s="7">
        <f>G19</f>
        <v>3500</v>
      </c>
      <c r="H9" s="7"/>
      <c r="I9" s="7">
        <v>-3500</v>
      </c>
      <c r="J9" s="7"/>
      <c r="K9" s="7"/>
      <c r="L9" s="18">
        <f t="shared" si="3"/>
        <v>1</v>
      </c>
      <c r="N9" s="1" t="s">
        <v>30</v>
      </c>
      <c r="O9" t="s">
        <v>34</v>
      </c>
    </row>
    <row r="10" spans="1:15" x14ac:dyDescent="0.25">
      <c r="A10" s="7" t="s">
        <v>4</v>
      </c>
      <c r="B10" s="18">
        <f t="shared" ref="B10:H10" si="4">B5+B9</f>
        <v>1</v>
      </c>
      <c r="C10" s="7">
        <f t="shared" si="4"/>
        <v>1500</v>
      </c>
      <c r="D10" s="7">
        <f t="shared" si="4"/>
        <v>0</v>
      </c>
      <c r="E10" s="18">
        <f t="shared" si="4"/>
        <v>1501</v>
      </c>
      <c r="F10" s="7">
        <f>F5+F9</f>
        <v>0</v>
      </c>
      <c r="G10" s="7">
        <f>G5+G9</f>
        <v>3500</v>
      </c>
      <c r="H10" s="7">
        <f>H5+H9</f>
        <v>0</v>
      </c>
      <c r="I10" s="7">
        <f>I5+I9</f>
        <v>0</v>
      </c>
      <c r="J10" s="7">
        <f t="shared" ref="J10:K10" si="5">J5+J9</f>
        <v>0</v>
      </c>
      <c r="K10" s="7">
        <f t="shared" si="5"/>
        <v>0</v>
      </c>
      <c r="L10" s="18">
        <f>L5+L9</f>
        <v>5001</v>
      </c>
      <c r="N10" s="1" t="s">
        <v>33</v>
      </c>
      <c r="O10" t="s">
        <v>32</v>
      </c>
    </row>
    <row r="11" spans="1:15" x14ac:dyDescent="0.25">
      <c r="B11" s="19"/>
      <c r="E11" s="19"/>
      <c r="L11" s="19"/>
    </row>
    <row r="12" spans="1:15" x14ac:dyDescent="0.25">
      <c r="A12" s="9" t="s">
        <v>14</v>
      </c>
      <c r="B12" s="20" t="str">
        <f t="shared" ref="B12:J12" si="6">B4</f>
        <v>BD</v>
      </c>
      <c r="C12" s="13" t="str">
        <f t="shared" si="6"/>
        <v>(1)</v>
      </c>
      <c r="D12" s="13" t="str">
        <f t="shared" si="6"/>
        <v>(2)</v>
      </c>
      <c r="E12" s="25" t="str">
        <f t="shared" si="6"/>
        <v>BI</v>
      </c>
      <c r="F12" s="13" t="str">
        <f>F4</f>
        <v>(3)</v>
      </c>
      <c r="G12" s="14" t="str">
        <f>G4</f>
        <v>(4)</v>
      </c>
      <c r="H12" s="15" t="str">
        <f>H4</f>
        <v>(5)</v>
      </c>
      <c r="I12" s="14" t="str">
        <f>I4</f>
        <v>(6)</v>
      </c>
      <c r="J12" s="14" t="str">
        <f>J4</f>
        <v>(7)</v>
      </c>
      <c r="K12" s="14" t="str">
        <f>K4</f>
        <v>(8)</v>
      </c>
      <c r="L12" s="23" t="str">
        <f>L4</f>
        <v>BF</v>
      </c>
    </row>
    <row r="13" spans="1:15" x14ac:dyDescent="0.25">
      <c r="A13" s="7" t="s">
        <v>5</v>
      </c>
      <c r="B13" s="18">
        <f>SUM(B14:B16)</f>
        <v>1</v>
      </c>
      <c r="C13" s="7">
        <f t="shared" ref="C13:E13" si="7">SUM(C14:C16)</f>
        <v>0</v>
      </c>
      <c r="D13" s="7">
        <f t="shared" si="7"/>
        <v>0</v>
      </c>
      <c r="E13" s="18">
        <f t="shared" si="7"/>
        <v>1</v>
      </c>
      <c r="F13" s="7">
        <f>SUM(F14:F16)</f>
        <v>1500</v>
      </c>
      <c r="G13" s="7">
        <f t="shared" ref="G13:K13" si="8">SUM(G14:G16)</f>
        <v>0</v>
      </c>
      <c r="H13" s="7">
        <f t="shared" si="8"/>
        <v>0</v>
      </c>
      <c r="I13" s="7">
        <f t="shared" si="8"/>
        <v>0</v>
      </c>
      <c r="J13" s="7">
        <f t="shared" si="8"/>
        <v>0</v>
      </c>
      <c r="K13" s="7">
        <f t="shared" si="8"/>
        <v>0</v>
      </c>
      <c r="L13" s="18">
        <f t="shared" ref="L13" si="9">SUM(L14:L16)</f>
        <v>1501</v>
      </c>
      <c r="M13" s="12">
        <f>L13/$L$13</f>
        <v>1</v>
      </c>
    </row>
    <row r="14" spans="1:15" x14ac:dyDescent="0.25">
      <c r="A14" s="8" t="s">
        <v>6</v>
      </c>
      <c r="B14" s="18"/>
      <c r="C14" s="7"/>
      <c r="D14" s="7"/>
      <c r="E14" s="18">
        <f>D14+C14+B14</f>
        <v>0</v>
      </c>
      <c r="F14" s="7">
        <v>300</v>
      </c>
      <c r="G14" s="7"/>
      <c r="H14" s="7"/>
      <c r="I14" s="7"/>
      <c r="J14" s="7"/>
      <c r="K14" s="7"/>
      <c r="L14" s="18">
        <f>SUM(E14:I14)</f>
        <v>300</v>
      </c>
      <c r="M14" s="12">
        <f>L14/$L$13</f>
        <v>0.19986675549633579</v>
      </c>
    </row>
    <row r="15" spans="1:15" x14ac:dyDescent="0.25">
      <c r="A15" s="8" t="s">
        <v>7</v>
      </c>
      <c r="B15" s="18"/>
      <c r="C15" s="7"/>
      <c r="D15" s="7"/>
      <c r="E15" s="18">
        <f t="shared" ref="E15:E19" si="10">D15+C15+B15</f>
        <v>0</v>
      </c>
      <c r="F15" s="7">
        <v>1200</v>
      </c>
      <c r="G15" s="7"/>
      <c r="H15" s="7"/>
      <c r="I15" s="7"/>
      <c r="J15" s="7"/>
      <c r="K15" s="7"/>
      <c r="L15" s="18">
        <f t="shared" ref="L15:L19" si="11">SUM(E15:I15)</f>
        <v>1200</v>
      </c>
      <c r="M15" s="12">
        <f>L15/$L$13</f>
        <v>0.79946702198534314</v>
      </c>
    </row>
    <row r="16" spans="1:15" x14ac:dyDescent="0.25">
      <c r="A16" s="8" t="s">
        <v>8</v>
      </c>
      <c r="B16" s="18">
        <v>1</v>
      </c>
      <c r="C16" s="7"/>
      <c r="D16" s="7"/>
      <c r="E16" s="18">
        <f t="shared" si="10"/>
        <v>1</v>
      </c>
      <c r="F16" s="7"/>
      <c r="G16" s="7"/>
      <c r="H16" s="7"/>
      <c r="I16" s="7"/>
      <c r="J16" s="7"/>
      <c r="K16" s="7"/>
      <c r="L16" s="18">
        <f t="shared" si="11"/>
        <v>1</v>
      </c>
      <c r="M16" s="12">
        <f>L16/$L$13</f>
        <v>6.6622251832111927E-4</v>
      </c>
    </row>
    <row r="17" spans="1:12" x14ac:dyDescent="0.25">
      <c r="A17" s="10" t="s">
        <v>26</v>
      </c>
      <c r="B17" s="18"/>
      <c r="C17" s="7">
        <v>1500</v>
      </c>
      <c r="D17" s="7"/>
      <c r="E17" s="18">
        <f t="shared" si="10"/>
        <v>1500</v>
      </c>
      <c r="F17" s="7">
        <v>-1500</v>
      </c>
      <c r="G17" s="7"/>
      <c r="H17" s="7"/>
      <c r="I17" s="7"/>
      <c r="J17" s="7"/>
      <c r="K17" s="7"/>
      <c r="L17" s="18">
        <f t="shared" si="11"/>
        <v>0</v>
      </c>
    </row>
    <row r="18" spans="1:12" x14ac:dyDescent="0.25">
      <c r="A18" s="10" t="s">
        <v>9</v>
      </c>
      <c r="B18" s="18"/>
      <c r="C18" s="7"/>
      <c r="D18" s="7"/>
      <c r="E18" s="18">
        <f t="shared" si="10"/>
        <v>0</v>
      </c>
      <c r="F18" s="7"/>
      <c r="G18" s="7"/>
      <c r="H18" s="7"/>
      <c r="I18" s="7"/>
      <c r="J18" s="7"/>
      <c r="K18" s="7"/>
      <c r="L18" s="18">
        <f t="shared" si="11"/>
        <v>0</v>
      </c>
    </row>
    <row r="19" spans="1:12" x14ac:dyDescent="0.25">
      <c r="A19" s="10" t="s">
        <v>10</v>
      </c>
      <c r="B19" s="18"/>
      <c r="C19" s="7"/>
      <c r="D19" s="7"/>
      <c r="E19" s="18">
        <f t="shared" si="10"/>
        <v>0</v>
      </c>
      <c r="F19" s="7"/>
      <c r="G19" s="7">
        <v>3500</v>
      </c>
      <c r="H19" s="7"/>
      <c r="I19" s="7"/>
      <c r="J19" s="7"/>
      <c r="K19" s="7"/>
      <c r="L19" s="18">
        <f t="shared" si="11"/>
        <v>3500</v>
      </c>
    </row>
    <row r="20" spans="1:12" x14ac:dyDescent="0.25">
      <c r="A20" s="10" t="s">
        <v>11</v>
      </c>
      <c r="B20" s="18">
        <f>B13+B18+B19+B17</f>
        <v>1</v>
      </c>
      <c r="C20" s="7">
        <f t="shared" ref="C20:G20" si="12">C13+C18+C19+C17</f>
        <v>1500</v>
      </c>
      <c r="D20" s="7">
        <f t="shared" si="12"/>
        <v>0</v>
      </c>
      <c r="E20" s="18">
        <f t="shared" ref="E20" si="13">E13+E18+E19+E17</f>
        <v>1501</v>
      </c>
      <c r="F20" s="7">
        <f>F13+F18+F19+F17</f>
        <v>0</v>
      </c>
      <c r="G20" s="7">
        <f>G13+G18+G19+G17</f>
        <v>3500</v>
      </c>
      <c r="H20" s="7">
        <f>H13+H18+H19+H17</f>
        <v>0</v>
      </c>
      <c r="I20" s="7">
        <f>I13+I18+I19+I17</f>
        <v>0</v>
      </c>
      <c r="J20" s="7"/>
      <c r="K20" s="7"/>
      <c r="L20" s="18">
        <f>L13+L18+L19+L17</f>
        <v>5001</v>
      </c>
    </row>
    <row r="21" spans="1:12" x14ac:dyDescent="0.25">
      <c r="A21" s="10" t="s">
        <v>12</v>
      </c>
      <c r="B21" s="18">
        <f t="shared" ref="B21:H21" si="14">B20-B10</f>
        <v>0</v>
      </c>
      <c r="C21" s="7">
        <f t="shared" si="14"/>
        <v>0</v>
      </c>
      <c r="D21" s="7">
        <f t="shared" si="14"/>
        <v>0</v>
      </c>
      <c r="E21" s="18">
        <f t="shared" ref="E21" si="15">E20-E10</f>
        <v>0</v>
      </c>
      <c r="F21" s="7">
        <f>F20-F10</f>
        <v>0</v>
      </c>
      <c r="G21" s="7">
        <f>G20-G10</f>
        <v>0</v>
      </c>
      <c r="H21" s="7">
        <f>H20-H10</f>
        <v>0</v>
      </c>
      <c r="I21" s="7">
        <f>I20-I10</f>
        <v>0</v>
      </c>
      <c r="J21" s="7"/>
      <c r="K21" s="7"/>
      <c r="L21" s="18">
        <f>L20-L10</f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topLeftCell="A22" workbookViewId="0">
      <selection activeCell="M26" sqref="M26:T32"/>
    </sheetView>
  </sheetViews>
  <sheetFormatPr baseColWidth="10" defaultColWidth="7.7109375" defaultRowHeight="15" x14ac:dyDescent="0.25"/>
  <cols>
    <col min="1" max="1" width="19.28515625" customWidth="1"/>
    <col min="13" max="13" width="4.28515625" customWidth="1"/>
  </cols>
  <sheetData>
    <row r="1" spans="1:16" x14ac:dyDescent="0.25">
      <c r="A1" t="str">
        <f>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" spans="1:16" x14ac:dyDescent="0.25">
      <c r="A2" s="3" t="s">
        <v>42</v>
      </c>
    </row>
    <row r="3" spans="1:16" x14ac:dyDescent="0.25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" spans="1:16" s="3" customFormat="1" x14ac:dyDescent="0.25">
      <c r="A4" s="4" t="s">
        <v>15</v>
      </c>
      <c r="B4" s="17" t="s">
        <v>19</v>
      </c>
      <c r="C4" s="5" t="s">
        <v>0</v>
      </c>
      <c r="D4" s="5" t="s">
        <v>1</v>
      </c>
      <c r="E4" s="5" t="s">
        <v>18</v>
      </c>
      <c r="F4" s="20" t="s">
        <v>39</v>
      </c>
      <c r="G4" s="5" t="s">
        <v>28</v>
      </c>
      <c r="H4" s="5" t="s">
        <v>30</v>
      </c>
      <c r="I4" s="5" t="s">
        <v>33</v>
      </c>
      <c r="J4" s="5" t="s">
        <v>35</v>
      </c>
      <c r="K4" s="20" t="s">
        <v>23</v>
      </c>
      <c r="L4" s="2"/>
      <c r="M4" t="str">
        <f>B4</f>
        <v>BD</v>
      </c>
      <c r="N4" t="s">
        <v>13</v>
      </c>
    </row>
    <row r="5" spans="1:16" x14ac:dyDescent="0.25">
      <c r="A5" s="7" t="s">
        <v>2</v>
      </c>
      <c r="B5" s="18">
        <f>SUM(B6:B8)</f>
        <v>0</v>
      </c>
      <c r="C5" s="7">
        <f>SUM(C6:C8)</f>
        <v>1000</v>
      </c>
      <c r="D5" s="7">
        <f>SUM(D6:D8)</f>
        <v>0</v>
      </c>
      <c r="E5" s="7">
        <f>SUM(E6:E8)</f>
        <v>3000</v>
      </c>
      <c r="F5" s="18">
        <f>SUM(F6:F8)</f>
        <v>4000</v>
      </c>
      <c r="G5" s="7">
        <f t="shared" ref="G5:J5" si="0">SUM(G6:G8)</f>
        <v>0</v>
      </c>
      <c r="H5" s="7">
        <f t="shared" si="0"/>
        <v>0</v>
      </c>
      <c r="I5" s="7">
        <f t="shared" si="0"/>
        <v>0</v>
      </c>
      <c r="J5" s="7">
        <f t="shared" si="0"/>
        <v>0</v>
      </c>
      <c r="K5" s="18">
        <f>SUM(K6:K8)</f>
        <v>4000</v>
      </c>
      <c r="M5" t="str">
        <f>+C4</f>
        <v>(1)</v>
      </c>
      <c r="N5" t="s">
        <v>16</v>
      </c>
    </row>
    <row r="6" spans="1:16" x14ac:dyDescent="0.25">
      <c r="A6" s="8" t="s">
        <v>17</v>
      </c>
      <c r="B6" s="18"/>
      <c r="C6" s="11">
        <v>1000</v>
      </c>
      <c r="D6" s="7"/>
      <c r="E6" s="7"/>
      <c r="F6" s="18">
        <f t="shared" ref="F6:F9" si="1">SUM(B6:E6)</f>
        <v>1000</v>
      </c>
      <c r="G6" s="7"/>
      <c r="H6" s="14"/>
      <c r="I6" s="14"/>
      <c r="J6" s="7"/>
      <c r="K6" s="18">
        <f>SUM(F6:J6)</f>
        <v>1000</v>
      </c>
      <c r="M6" t="str">
        <f>D12</f>
        <v>(2)</v>
      </c>
      <c r="N6" t="s">
        <v>20</v>
      </c>
    </row>
    <row r="7" spans="1:16" x14ac:dyDescent="0.25">
      <c r="A7" s="8" t="s">
        <v>22</v>
      </c>
      <c r="B7" s="18"/>
      <c r="C7" s="7"/>
      <c r="D7" s="7"/>
      <c r="E7" s="11">
        <v>3000</v>
      </c>
      <c r="F7" s="18">
        <f t="shared" si="1"/>
        <v>3000</v>
      </c>
      <c r="G7" s="7"/>
      <c r="H7" s="14"/>
      <c r="I7" s="14"/>
      <c r="J7" s="7"/>
      <c r="K7" s="18">
        <f t="shared" ref="K7:K9" si="2">SUM(F7:J7)</f>
        <v>3000</v>
      </c>
      <c r="M7" s="1" t="s">
        <v>18</v>
      </c>
      <c r="N7" t="s">
        <v>21</v>
      </c>
    </row>
    <row r="8" spans="1:16" x14ac:dyDescent="0.25">
      <c r="A8" s="7"/>
      <c r="B8" s="18"/>
      <c r="C8" s="7"/>
      <c r="D8" s="7"/>
      <c r="E8" s="7"/>
      <c r="F8" s="18">
        <f t="shared" si="1"/>
        <v>0</v>
      </c>
      <c r="G8" s="7"/>
      <c r="H8" s="14"/>
      <c r="I8" s="14"/>
      <c r="J8" s="7"/>
      <c r="K8" s="18">
        <f t="shared" si="2"/>
        <v>0</v>
      </c>
      <c r="M8" s="1" t="s">
        <v>28</v>
      </c>
      <c r="N8" t="s">
        <v>41</v>
      </c>
    </row>
    <row r="9" spans="1:16" x14ac:dyDescent="0.25">
      <c r="A9" s="7" t="s">
        <v>3</v>
      </c>
      <c r="B9" s="18">
        <f>B13</f>
        <v>1000</v>
      </c>
      <c r="C9" s="7"/>
      <c r="D9" s="7">
        <f>D19</f>
        <v>1000</v>
      </c>
      <c r="E9" s="11">
        <v>-2000</v>
      </c>
      <c r="F9" s="18">
        <f t="shared" si="1"/>
        <v>0</v>
      </c>
      <c r="G9" s="7"/>
      <c r="H9" s="26">
        <v>-1000</v>
      </c>
      <c r="I9" s="14">
        <f>I17</f>
        <v>2000</v>
      </c>
      <c r="J9" s="14">
        <f>J19</f>
        <v>-1000</v>
      </c>
      <c r="K9" s="18">
        <f t="shared" si="2"/>
        <v>0</v>
      </c>
      <c r="M9" s="1" t="s">
        <v>30</v>
      </c>
      <c r="N9" t="s">
        <v>37</v>
      </c>
    </row>
    <row r="10" spans="1:16" x14ac:dyDescent="0.25">
      <c r="A10" s="7" t="s">
        <v>4</v>
      </c>
      <c r="B10" s="18">
        <f t="shared" ref="B10:J10" si="3">B5+B9</f>
        <v>1000</v>
      </c>
      <c r="C10" s="7">
        <f t="shared" si="3"/>
        <v>1000</v>
      </c>
      <c r="D10" s="7">
        <f t="shared" si="3"/>
        <v>1000</v>
      </c>
      <c r="E10" s="7">
        <f t="shared" si="3"/>
        <v>1000</v>
      </c>
      <c r="F10" s="18">
        <f t="shared" si="3"/>
        <v>4000</v>
      </c>
      <c r="G10" s="7">
        <f t="shared" si="3"/>
        <v>0</v>
      </c>
      <c r="H10" s="7">
        <f t="shared" si="3"/>
        <v>-1000</v>
      </c>
      <c r="I10" s="7">
        <f t="shared" si="3"/>
        <v>2000</v>
      </c>
      <c r="J10" s="7">
        <f t="shared" si="3"/>
        <v>-1000</v>
      </c>
      <c r="K10" s="18">
        <f>K5+K9</f>
        <v>4000</v>
      </c>
      <c r="M10" s="1" t="s">
        <v>33</v>
      </c>
      <c r="N10" t="s">
        <v>40</v>
      </c>
    </row>
    <row r="11" spans="1:16" x14ac:dyDescent="0.25">
      <c r="A11" t="str">
        <f>+A1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11" s="19"/>
      <c r="F11" s="19"/>
      <c r="K11" s="19"/>
    </row>
    <row r="12" spans="1:16" s="3" customFormat="1" x14ac:dyDescent="0.25">
      <c r="A12" s="9" t="s">
        <v>14</v>
      </c>
      <c r="B12" s="20" t="str">
        <f t="shared" ref="B12:G12" si="4">B4</f>
        <v>BD</v>
      </c>
      <c r="C12" s="6" t="str">
        <f t="shared" si="4"/>
        <v>(1)</v>
      </c>
      <c r="D12" s="6" t="str">
        <f t="shared" si="4"/>
        <v>(2)</v>
      </c>
      <c r="E12" s="6" t="str">
        <f t="shared" si="4"/>
        <v>(3)</v>
      </c>
      <c r="F12" s="20" t="str">
        <f t="shared" si="4"/>
        <v>BI</v>
      </c>
      <c r="G12" s="6" t="str">
        <f t="shared" si="4"/>
        <v>(4)</v>
      </c>
      <c r="H12" s="5" t="s">
        <v>30</v>
      </c>
      <c r="I12" s="5" t="s">
        <v>33</v>
      </c>
      <c r="J12" s="5" t="str">
        <f>J4</f>
        <v>(7)</v>
      </c>
      <c r="K12" s="20" t="str">
        <f>K4</f>
        <v>BF</v>
      </c>
      <c r="P12"/>
    </row>
    <row r="13" spans="1:16" x14ac:dyDescent="0.25">
      <c r="A13" s="7" t="s">
        <v>5</v>
      </c>
      <c r="B13" s="18">
        <f>SUM(B14:B17)</f>
        <v>1000</v>
      </c>
      <c r="C13" s="7">
        <f>SUM(C14:C17)</f>
        <v>1000</v>
      </c>
      <c r="D13" s="7">
        <f t="shared" ref="D13:E13" si="5">SUM(D14:D17)</f>
        <v>0</v>
      </c>
      <c r="E13" s="7">
        <f t="shared" si="5"/>
        <v>0</v>
      </c>
      <c r="F13" s="18">
        <f>SUM(F14:F17)</f>
        <v>2000</v>
      </c>
      <c r="G13" s="7">
        <f>SUM(G14:G17)</f>
        <v>0</v>
      </c>
      <c r="H13" s="7">
        <f t="shared" ref="H13:J13" si="6">SUM(H14:H17)</f>
        <v>0</v>
      </c>
      <c r="I13" s="7">
        <f t="shared" si="6"/>
        <v>2000</v>
      </c>
      <c r="J13" s="7">
        <f t="shared" si="6"/>
        <v>0</v>
      </c>
      <c r="K13" s="18">
        <f>SUM(K14:K17)</f>
        <v>4000</v>
      </c>
      <c r="L13" s="12">
        <f>K13/$K$13</f>
        <v>1</v>
      </c>
    </row>
    <row r="14" spans="1:16" x14ac:dyDescent="0.25">
      <c r="A14" s="8" t="s">
        <v>6</v>
      </c>
      <c r="B14" s="18">
        <v>200</v>
      </c>
      <c r="C14" s="7"/>
      <c r="D14" s="7"/>
      <c r="E14" s="7"/>
      <c r="F14" s="18">
        <f>SUM(B14:E14)</f>
        <v>200</v>
      </c>
      <c r="G14" s="7">
        <v>200</v>
      </c>
      <c r="H14" s="7"/>
      <c r="I14" s="7"/>
      <c r="J14" s="7"/>
      <c r="K14" s="18">
        <f>SUM(F14:J14)</f>
        <v>400</v>
      </c>
      <c r="L14" s="12">
        <f>K14/$F$13</f>
        <v>0.2</v>
      </c>
    </row>
    <row r="15" spans="1:16" x14ac:dyDescent="0.25">
      <c r="A15" s="8" t="s">
        <v>7</v>
      </c>
      <c r="B15" s="18">
        <v>800</v>
      </c>
      <c r="C15" s="7"/>
      <c r="D15" s="7"/>
      <c r="E15" s="7"/>
      <c r="F15" s="18">
        <f t="shared" ref="F15:F19" si="7">SUM(B15:E15)</f>
        <v>800</v>
      </c>
      <c r="G15" s="7">
        <v>800</v>
      </c>
      <c r="H15" s="7"/>
      <c r="I15" s="7"/>
      <c r="J15" s="7"/>
      <c r="K15" s="18">
        <f t="shared" ref="K15:K19" si="8">SUM(F15:J15)</f>
        <v>1600</v>
      </c>
      <c r="L15" s="12">
        <f>K15/$F$13</f>
        <v>0.8</v>
      </c>
    </row>
    <row r="16" spans="1:16" x14ac:dyDescent="0.25">
      <c r="A16" s="8" t="s">
        <v>8</v>
      </c>
      <c r="B16" s="18"/>
      <c r="C16" s="7">
        <f>C6</f>
        <v>1000</v>
      </c>
      <c r="D16" s="7"/>
      <c r="E16" s="7"/>
      <c r="F16" s="18">
        <f t="shared" si="7"/>
        <v>1000</v>
      </c>
      <c r="G16" s="7">
        <v>-1000</v>
      </c>
      <c r="H16" s="7"/>
      <c r="I16" s="7"/>
      <c r="J16" s="7"/>
      <c r="K16" s="18">
        <f t="shared" si="8"/>
        <v>0</v>
      </c>
      <c r="L16" s="12">
        <f>K16/$K$13</f>
        <v>0</v>
      </c>
    </row>
    <row r="17" spans="1:14" x14ac:dyDescent="0.25">
      <c r="A17" s="8" t="s">
        <v>38</v>
      </c>
      <c r="B17" s="18"/>
      <c r="C17" s="7"/>
      <c r="D17" s="7"/>
      <c r="E17" s="7"/>
      <c r="F17" s="18">
        <f t="shared" si="7"/>
        <v>0</v>
      </c>
      <c r="G17" s="7"/>
      <c r="H17" s="7"/>
      <c r="I17" s="11">
        <v>2000</v>
      </c>
      <c r="J17" s="7"/>
      <c r="K17" s="18">
        <f t="shared" si="8"/>
        <v>2000</v>
      </c>
      <c r="L17" s="12"/>
    </row>
    <row r="18" spans="1:14" x14ac:dyDescent="0.25">
      <c r="A18" s="10" t="s">
        <v>9</v>
      </c>
      <c r="B18" s="18"/>
      <c r="C18" s="7"/>
      <c r="D18" s="7"/>
      <c r="E18" s="11">
        <v>1000</v>
      </c>
      <c r="F18" s="18">
        <f t="shared" si="7"/>
        <v>1000</v>
      </c>
      <c r="G18" s="7"/>
      <c r="H18" s="7">
        <f>H9</f>
        <v>-1000</v>
      </c>
      <c r="I18" s="7"/>
      <c r="J18" s="7"/>
      <c r="K18" s="18">
        <f t="shared" si="8"/>
        <v>0</v>
      </c>
    </row>
    <row r="19" spans="1:14" x14ac:dyDescent="0.25">
      <c r="A19" s="10" t="s">
        <v>10</v>
      </c>
      <c r="B19" s="18"/>
      <c r="C19" s="7"/>
      <c r="D19" s="11">
        <v>1000</v>
      </c>
      <c r="E19" s="7"/>
      <c r="F19" s="18">
        <f t="shared" si="7"/>
        <v>1000</v>
      </c>
      <c r="G19" s="7"/>
      <c r="H19" s="7"/>
      <c r="I19" s="7"/>
      <c r="J19" s="11">
        <v>-1000</v>
      </c>
      <c r="K19" s="18">
        <f t="shared" si="8"/>
        <v>0</v>
      </c>
    </row>
    <row r="20" spans="1:14" x14ac:dyDescent="0.25">
      <c r="A20" s="10" t="s">
        <v>11</v>
      </c>
      <c r="B20" s="18">
        <f t="shared" ref="B20:J20" si="9">B13+B18+B19</f>
        <v>1000</v>
      </c>
      <c r="C20" s="7">
        <f t="shared" si="9"/>
        <v>1000</v>
      </c>
      <c r="D20" s="7">
        <f t="shared" si="9"/>
        <v>1000</v>
      </c>
      <c r="E20" s="7">
        <f t="shared" si="9"/>
        <v>1000</v>
      </c>
      <c r="F20" s="18">
        <f t="shared" si="9"/>
        <v>4000</v>
      </c>
      <c r="G20" s="7">
        <f t="shared" si="9"/>
        <v>0</v>
      </c>
      <c r="H20" s="7">
        <f t="shared" si="9"/>
        <v>-1000</v>
      </c>
      <c r="I20" s="7">
        <f t="shared" si="9"/>
        <v>2000</v>
      </c>
      <c r="J20" s="7">
        <f t="shared" si="9"/>
        <v>-1000</v>
      </c>
      <c r="K20" s="18">
        <f>K13+K18+K19</f>
        <v>4000</v>
      </c>
    </row>
    <row r="21" spans="1:14" x14ac:dyDescent="0.25">
      <c r="A21" s="10" t="s">
        <v>12</v>
      </c>
      <c r="B21" s="18">
        <f t="shared" ref="B21:J21" si="10">B20-B10</f>
        <v>0</v>
      </c>
      <c r="C21" s="7">
        <f t="shared" si="10"/>
        <v>0</v>
      </c>
      <c r="D21" s="7">
        <f t="shared" si="10"/>
        <v>0</v>
      </c>
      <c r="E21" s="7">
        <f t="shared" si="10"/>
        <v>0</v>
      </c>
      <c r="F21" s="18">
        <f t="shared" si="10"/>
        <v>0</v>
      </c>
      <c r="G21" s="7">
        <f t="shared" si="10"/>
        <v>0</v>
      </c>
      <c r="H21" s="7">
        <f t="shared" si="10"/>
        <v>0</v>
      </c>
      <c r="I21" s="7">
        <f t="shared" si="10"/>
        <v>0</v>
      </c>
      <c r="J21" s="7">
        <f t="shared" si="10"/>
        <v>0</v>
      </c>
      <c r="K21" s="18">
        <f>K20-K10</f>
        <v>0</v>
      </c>
    </row>
    <row r="22" spans="1:14" x14ac:dyDescent="0.25">
      <c r="A2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3" spans="1:14" x14ac:dyDescent="0.25">
      <c r="A23" t="str">
        <f>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4" spans="1:14" x14ac:dyDescent="0.25">
      <c r="A24" s="3" t="s">
        <v>42</v>
      </c>
    </row>
    <row r="25" spans="1:14" x14ac:dyDescent="0.25">
      <c r="A25" t="str">
        <f>A23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6" spans="1:14" x14ac:dyDescent="0.25">
      <c r="A26" s="4" t="s">
        <v>15</v>
      </c>
      <c r="B26" s="17" t="s">
        <v>19</v>
      </c>
      <c r="C26" s="5" t="s">
        <v>0</v>
      </c>
      <c r="D26" s="5" t="s">
        <v>1</v>
      </c>
      <c r="E26" s="5" t="s">
        <v>18</v>
      </c>
      <c r="F26" s="20" t="s">
        <v>39</v>
      </c>
      <c r="G26" s="5" t="s">
        <v>28</v>
      </c>
      <c r="H26" s="5" t="s">
        <v>30</v>
      </c>
      <c r="I26" s="5" t="s">
        <v>33</v>
      </c>
      <c r="J26" s="5" t="s">
        <v>35</v>
      </c>
      <c r="K26" s="20" t="s">
        <v>23</v>
      </c>
      <c r="L26" s="2"/>
      <c r="M26" t="str">
        <f>B26</f>
        <v>BD</v>
      </c>
      <c r="N26" t="s">
        <v>13</v>
      </c>
    </row>
    <row r="27" spans="1:14" x14ac:dyDescent="0.25">
      <c r="A27" s="7" t="s">
        <v>2</v>
      </c>
      <c r="B27" s="18">
        <f>SUM(B28:B30)</f>
        <v>0</v>
      </c>
      <c r="C27" s="7">
        <f>SUM(C28:C30)</f>
        <v>1000</v>
      </c>
      <c r="D27" s="7">
        <f>SUM(D28:D30)</f>
        <v>0</v>
      </c>
      <c r="E27" s="7">
        <f>SUM(E28:E30)</f>
        <v>3000</v>
      </c>
      <c r="F27" s="18">
        <f>SUM(F28:F30)</f>
        <v>4000</v>
      </c>
      <c r="G27" s="7">
        <f t="shared" ref="G27:J27" si="11">SUM(G28:G30)</f>
        <v>0</v>
      </c>
      <c r="H27" s="7">
        <f t="shared" si="11"/>
        <v>0</v>
      </c>
      <c r="I27" s="7">
        <f t="shared" si="11"/>
        <v>0</v>
      </c>
      <c r="J27" s="7">
        <f t="shared" si="11"/>
        <v>0</v>
      </c>
      <c r="K27" s="18">
        <f>SUM(K28:K30)</f>
        <v>4000</v>
      </c>
      <c r="M27" t="str">
        <f>+C26</f>
        <v>(1)</v>
      </c>
      <c r="N27" t="s">
        <v>16</v>
      </c>
    </row>
    <row r="28" spans="1:14" x14ac:dyDescent="0.25">
      <c r="A28" s="8" t="s">
        <v>17</v>
      </c>
      <c r="B28" s="18"/>
      <c r="C28" s="11">
        <v>1000</v>
      </c>
      <c r="D28" s="7"/>
      <c r="E28" s="7"/>
      <c r="F28" s="18">
        <f t="shared" ref="F28:F31" si="12">SUM(B28:E28)</f>
        <v>1000</v>
      </c>
      <c r="G28" s="7"/>
      <c r="H28" s="14"/>
      <c r="I28" s="14"/>
      <c r="J28" s="7"/>
      <c r="K28" s="18">
        <f>SUM(F28:J28)</f>
        <v>1000</v>
      </c>
      <c r="M28" t="str">
        <f>D34</f>
        <v>(2)</v>
      </c>
      <c r="N28" t="s">
        <v>20</v>
      </c>
    </row>
    <row r="29" spans="1:14" x14ac:dyDescent="0.25">
      <c r="A29" s="8" t="s">
        <v>22</v>
      </c>
      <c r="B29" s="18"/>
      <c r="C29" s="7"/>
      <c r="D29" s="7"/>
      <c r="E29" s="11">
        <v>3000</v>
      </c>
      <c r="F29" s="18">
        <f t="shared" si="12"/>
        <v>3000</v>
      </c>
      <c r="G29" s="7"/>
      <c r="H29" s="14"/>
      <c r="I29" s="14"/>
      <c r="J29" s="7"/>
      <c r="K29" s="18">
        <f t="shared" ref="K29:K31" si="13">SUM(F29:J29)</f>
        <v>3000</v>
      </c>
      <c r="M29" s="1" t="s">
        <v>18</v>
      </c>
      <c r="N29" t="s">
        <v>21</v>
      </c>
    </row>
    <row r="30" spans="1:14" x14ac:dyDescent="0.25">
      <c r="A30" s="7"/>
      <c r="B30" s="18"/>
      <c r="C30" s="7"/>
      <c r="D30" s="7"/>
      <c r="E30" s="7"/>
      <c r="F30" s="18">
        <f t="shared" si="12"/>
        <v>0</v>
      </c>
      <c r="G30" s="7"/>
      <c r="H30" s="14"/>
      <c r="I30" s="14"/>
      <c r="J30" s="7"/>
      <c r="K30" s="18">
        <f t="shared" si="13"/>
        <v>0</v>
      </c>
      <c r="M30" s="1" t="s">
        <v>28</v>
      </c>
      <c r="N30" t="s">
        <v>41</v>
      </c>
    </row>
    <row r="31" spans="1:14" x14ac:dyDescent="0.25">
      <c r="A31" s="7" t="s">
        <v>3</v>
      </c>
      <c r="B31" s="18">
        <f>B35</f>
        <v>1000</v>
      </c>
      <c r="C31" s="7"/>
      <c r="D31" s="7">
        <f>D41</f>
        <v>1000</v>
      </c>
      <c r="E31" s="11">
        <v>-2000</v>
      </c>
      <c r="F31" s="18">
        <f t="shared" si="12"/>
        <v>0</v>
      </c>
      <c r="G31" s="7"/>
      <c r="H31" s="26">
        <v>-1000</v>
      </c>
      <c r="I31" s="14">
        <f>I39</f>
        <v>2000</v>
      </c>
      <c r="J31" s="14">
        <f>J41</f>
        <v>-1000</v>
      </c>
      <c r="K31" s="18">
        <f t="shared" si="13"/>
        <v>0</v>
      </c>
      <c r="M31" s="1" t="s">
        <v>30</v>
      </c>
      <c r="N31" t="s">
        <v>37</v>
      </c>
    </row>
    <row r="32" spans="1:14" x14ac:dyDescent="0.25">
      <c r="A32" s="7" t="s">
        <v>4</v>
      </c>
      <c r="B32" s="18">
        <f t="shared" ref="B32:J32" si="14">B27+B31</f>
        <v>1000</v>
      </c>
      <c r="C32" s="7">
        <f t="shared" si="14"/>
        <v>1000</v>
      </c>
      <c r="D32" s="7">
        <f t="shared" si="14"/>
        <v>1000</v>
      </c>
      <c r="E32" s="7">
        <f t="shared" si="14"/>
        <v>1000</v>
      </c>
      <c r="F32" s="18">
        <f t="shared" si="14"/>
        <v>4000</v>
      </c>
      <c r="G32" s="7">
        <f t="shared" si="14"/>
        <v>0</v>
      </c>
      <c r="H32" s="7">
        <f t="shared" si="14"/>
        <v>-1000</v>
      </c>
      <c r="I32" s="7">
        <f t="shared" si="14"/>
        <v>2000</v>
      </c>
      <c r="J32" s="7">
        <f t="shared" si="14"/>
        <v>-1000</v>
      </c>
      <c r="K32" s="18">
        <f>K27+K31</f>
        <v>4000</v>
      </c>
      <c r="M32" s="1" t="s">
        <v>33</v>
      </c>
      <c r="N32" t="s">
        <v>40</v>
      </c>
    </row>
    <row r="33" spans="1:14" x14ac:dyDescent="0.25">
      <c r="A33" t="str">
        <f>+A23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33" s="19"/>
      <c r="F33" s="19"/>
      <c r="K33" s="19"/>
    </row>
    <row r="34" spans="1:14" x14ac:dyDescent="0.25">
      <c r="A34" s="9" t="s">
        <v>14</v>
      </c>
      <c r="B34" s="20" t="str">
        <f t="shared" ref="B34:G34" si="15">B26</f>
        <v>BD</v>
      </c>
      <c r="C34" s="6" t="str">
        <f t="shared" si="15"/>
        <v>(1)</v>
      </c>
      <c r="D34" s="6" t="str">
        <f t="shared" si="15"/>
        <v>(2)</v>
      </c>
      <c r="E34" s="6" t="str">
        <f t="shared" si="15"/>
        <v>(3)</v>
      </c>
      <c r="F34" s="20" t="str">
        <f t="shared" si="15"/>
        <v>BI</v>
      </c>
      <c r="G34" s="6" t="str">
        <f t="shared" si="15"/>
        <v>(4)</v>
      </c>
      <c r="H34" s="5" t="s">
        <v>30</v>
      </c>
      <c r="I34" s="5" t="s">
        <v>33</v>
      </c>
      <c r="J34" s="5" t="str">
        <f>J26</f>
        <v>(7)</v>
      </c>
      <c r="K34" s="20" t="str">
        <f>K26</f>
        <v>BF</v>
      </c>
      <c r="L34" s="3"/>
      <c r="M34" s="3"/>
      <c r="N34" s="3"/>
    </row>
    <row r="35" spans="1:14" x14ac:dyDescent="0.25">
      <c r="A35" s="7" t="s">
        <v>5</v>
      </c>
      <c r="B35" s="18">
        <f>SUM(B36:B39)</f>
        <v>1000</v>
      </c>
      <c r="C35" s="7">
        <f>SUM(C36:C39)</f>
        <v>1000</v>
      </c>
      <c r="D35" s="7">
        <f t="shared" ref="D35:E35" si="16">SUM(D36:D39)</f>
        <v>0</v>
      </c>
      <c r="E35" s="7">
        <f t="shared" si="16"/>
        <v>0</v>
      </c>
      <c r="F35" s="18">
        <f>SUM(F36:F39)</f>
        <v>2000</v>
      </c>
      <c r="G35" s="7">
        <f>SUM(G36:G39)</f>
        <v>0</v>
      </c>
      <c r="H35" s="7">
        <f t="shared" ref="H35:J35" si="17">SUM(H36:H39)</f>
        <v>0</v>
      </c>
      <c r="I35" s="7">
        <f t="shared" si="17"/>
        <v>2000</v>
      </c>
      <c r="J35" s="7">
        <f t="shared" si="17"/>
        <v>0</v>
      </c>
      <c r="K35" s="18">
        <f>SUM(K36:K39)</f>
        <v>4000</v>
      </c>
      <c r="L35" s="12">
        <f>K35/$K$13</f>
        <v>1</v>
      </c>
    </row>
    <row r="36" spans="1:14" x14ac:dyDescent="0.25">
      <c r="A36" s="8" t="s">
        <v>6</v>
      </c>
      <c r="B36" s="18">
        <v>200</v>
      </c>
      <c r="C36" s="7"/>
      <c r="D36" s="7"/>
      <c r="E36" s="7"/>
      <c r="F36" s="18">
        <f>SUM(B36:E36)</f>
        <v>200</v>
      </c>
      <c r="G36" s="7">
        <v>200</v>
      </c>
      <c r="H36" s="7"/>
      <c r="I36" s="7"/>
      <c r="J36" s="7"/>
      <c r="K36" s="18">
        <f>SUM(F36:J36)</f>
        <v>400</v>
      </c>
      <c r="L36" s="12">
        <f>K36/$F$13</f>
        <v>0.2</v>
      </c>
    </row>
    <row r="37" spans="1:14" x14ac:dyDescent="0.25">
      <c r="A37" s="8" t="s">
        <v>7</v>
      </c>
      <c r="B37" s="18">
        <v>800</v>
      </c>
      <c r="C37" s="7"/>
      <c r="D37" s="7"/>
      <c r="E37" s="7"/>
      <c r="F37" s="18">
        <f t="shared" ref="F37:F41" si="18">SUM(B37:E37)</f>
        <v>800</v>
      </c>
      <c r="G37" s="7">
        <v>800</v>
      </c>
      <c r="H37" s="7"/>
      <c r="I37" s="7"/>
      <c r="J37" s="7"/>
      <c r="K37" s="18">
        <f t="shared" ref="K37:K41" si="19">SUM(F37:J37)</f>
        <v>1600</v>
      </c>
      <c r="L37" s="12">
        <f>K37/$F$13</f>
        <v>0.8</v>
      </c>
    </row>
    <row r="38" spans="1:14" x14ac:dyDescent="0.25">
      <c r="A38" s="8" t="s">
        <v>8</v>
      </c>
      <c r="B38" s="18"/>
      <c r="C38" s="7">
        <f>C28</f>
        <v>1000</v>
      </c>
      <c r="D38" s="7"/>
      <c r="E38" s="7"/>
      <c r="F38" s="18">
        <f t="shared" si="18"/>
        <v>1000</v>
      </c>
      <c r="G38" s="7">
        <v>-1000</v>
      </c>
      <c r="H38" s="7"/>
      <c r="I38" s="7"/>
      <c r="J38" s="7"/>
      <c r="K38" s="18">
        <f t="shared" si="19"/>
        <v>0</v>
      </c>
      <c r="L38" s="12">
        <f>K38/$K$13</f>
        <v>0</v>
      </c>
    </row>
    <row r="39" spans="1:14" x14ac:dyDescent="0.25">
      <c r="A39" s="8" t="s">
        <v>38</v>
      </c>
      <c r="B39" s="18"/>
      <c r="C39" s="7"/>
      <c r="D39" s="7"/>
      <c r="E39" s="7"/>
      <c r="F39" s="18">
        <f t="shared" si="18"/>
        <v>0</v>
      </c>
      <c r="G39" s="7"/>
      <c r="H39" s="7"/>
      <c r="I39" s="11">
        <v>2000</v>
      </c>
      <c r="J39" s="7"/>
      <c r="K39" s="18">
        <f t="shared" si="19"/>
        <v>2000</v>
      </c>
      <c r="L39" s="12"/>
    </row>
    <row r="40" spans="1:14" x14ac:dyDescent="0.25">
      <c r="A40" s="10" t="s">
        <v>9</v>
      </c>
      <c r="B40" s="18"/>
      <c r="C40" s="7"/>
      <c r="D40" s="7"/>
      <c r="E40" s="11">
        <v>1000</v>
      </c>
      <c r="F40" s="18">
        <f t="shared" si="18"/>
        <v>1000</v>
      </c>
      <c r="G40" s="7"/>
      <c r="H40" s="7">
        <f>H31</f>
        <v>-1000</v>
      </c>
      <c r="I40" s="7"/>
      <c r="J40" s="7"/>
      <c r="K40" s="18">
        <f t="shared" si="19"/>
        <v>0</v>
      </c>
    </row>
    <row r="41" spans="1:14" x14ac:dyDescent="0.25">
      <c r="A41" s="10" t="s">
        <v>10</v>
      </c>
      <c r="B41" s="18"/>
      <c r="C41" s="7"/>
      <c r="D41" s="11">
        <v>1000</v>
      </c>
      <c r="E41" s="7"/>
      <c r="F41" s="18">
        <f t="shared" si="18"/>
        <v>1000</v>
      </c>
      <c r="G41" s="7"/>
      <c r="H41" s="7"/>
      <c r="I41" s="7"/>
      <c r="J41" s="11">
        <v>-1000</v>
      </c>
      <c r="K41" s="18">
        <f t="shared" si="19"/>
        <v>0</v>
      </c>
    </row>
    <row r="42" spans="1:14" x14ac:dyDescent="0.25">
      <c r="A42" s="10" t="s">
        <v>11</v>
      </c>
      <c r="B42" s="18">
        <f t="shared" ref="B42:J42" si="20">B35+B40+B41</f>
        <v>1000</v>
      </c>
      <c r="C42" s="7">
        <f t="shared" si="20"/>
        <v>1000</v>
      </c>
      <c r="D42" s="7">
        <f t="shared" si="20"/>
        <v>1000</v>
      </c>
      <c r="E42" s="7">
        <f t="shared" si="20"/>
        <v>1000</v>
      </c>
      <c r="F42" s="18">
        <f t="shared" si="20"/>
        <v>4000</v>
      </c>
      <c r="G42" s="7">
        <f t="shared" si="20"/>
        <v>0</v>
      </c>
      <c r="H42" s="7">
        <f t="shared" si="20"/>
        <v>-1000</v>
      </c>
      <c r="I42" s="7">
        <f t="shared" si="20"/>
        <v>2000</v>
      </c>
      <c r="J42" s="7">
        <f t="shared" si="20"/>
        <v>-1000</v>
      </c>
      <c r="K42" s="18">
        <f>K35+K40+K41</f>
        <v>4000</v>
      </c>
    </row>
    <row r="43" spans="1:14" x14ac:dyDescent="0.25">
      <c r="A43" s="10" t="s">
        <v>12</v>
      </c>
      <c r="B43" s="18">
        <f t="shared" ref="B43:J43" si="21">B42-B32</f>
        <v>0</v>
      </c>
      <c r="C43" s="7">
        <f t="shared" si="21"/>
        <v>0</v>
      </c>
      <c r="D43" s="7">
        <f t="shared" si="21"/>
        <v>0</v>
      </c>
      <c r="E43" s="7">
        <f t="shared" si="21"/>
        <v>0</v>
      </c>
      <c r="F43" s="18">
        <f t="shared" si="21"/>
        <v>0</v>
      </c>
      <c r="G43" s="7">
        <f t="shared" si="21"/>
        <v>0</v>
      </c>
      <c r="H43" s="7">
        <f t="shared" si="21"/>
        <v>0</v>
      </c>
      <c r="I43" s="7">
        <f t="shared" si="21"/>
        <v>0</v>
      </c>
      <c r="J43" s="7">
        <f t="shared" si="21"/>
        <v>0</v>
      </c>
      <c r="K43" s="18">
        <f>K42-K32</f>
        <v>0</v>
      </c>
    </row>
    <row r="44" spans="1:14" x14ac:dyDescent="0.25">
      <c r="A44" t="str">
        <f>A23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5" spans="1:14" x14ac:dyDescent="0.25">
      <c r="A45" s="8"/>
      <c r="B45" s="11"/>
      <c r="C45" s="7"/>
      <c r="D45" s="7"/>
      <c r="E45" s="7"/>
      <c r="F45" s="7"/>
      <c r="G45" s="7"/>
      <c r="H45" s="7"/>
      <c r="I45" s="7"/>
      <c r="J45" s="12"/>
    </row>
    <row r="46" spans="1:14" x14ac:dyDescent="0.25">
      <c r="A46" s="8"/>
      <c r="B46" s="7"/>
      <c r="C46" s="7"/>
      <c r="D46" s="7"/>
      <c r="E46" s="7"/>
      <c r="F46" s="7"/>
      <c r="G46" s="7"/>
      <c r="H46" s="7"/>
      <c r="I46" s="7"/>
      <c r="J46" s="12"/>
    </row>
    <row r="47" spans="1:14" x14ac:dyDescent="0.25">
      <c r="A47" s="10"/>
      <c r="B47" s="7"/>
      <c r="C47" s="7"/>
      <c r="D47" s="7"/>
      <c r="E47" s="7"/>
      <c r="F47" s="7"/>
      <c r="G47" s="7"/>
      <c r="H47" s="7"/>
      <c r="I47" s="7"/>
    </row>
    <row r="48" spans="1:14" x14ac:dyDescent="0.25">
      <c r="A48" s="10"/>
      <c r="B48" s="7"/>
      <c r="C48" s="7"/>
      <c r="D48" s="7"/>
      <c r="E48" s="7"/>
      <c r="F48" s="7"/>
      <c r="G48" s="7"/>
      <c r="H48" s="7"/>
      <c r="I48" s="7"/>
    </row>
    <row r="49" spans="1:9" x14ac:dyDescent="0.25">
      <c r="A49" s="10"/>
      <c r="B49" s="7"/>
      <c r="C49" s="7"/>
      <c r="D49" s="7"/>
      <c r="E49" s="7"/>
      <c r="F49" s="7"/>
      <c r="G49" s="7"/>
      <c r="H49" s="7"/>
      <c r="I49" s="7"/>
    </row>
    <row r="50" spans="1:9" x14ac:dyDescent="0.25">
      <c r="A50" s="10"/>
      <c r="B50" s="7"/>
      <c r="C50" s="7"/>
      <c r="D50" s="7"/>
      <c r="E50" s="7"/>
      <c r="F50" s="7"/>
      <c r="G50" s="7"/>
      <c r="H50" s="7"/>
      <c r="I50" s="7"/>
    </row>
    <row r="51" spans="1:9" x14ac:dyDescent="0.25">
      <c r="A51" s="10"/>
      <c r="B51" s="7"/>
      <c r="C51" s="7"/>
      <c r="D51" s="7"/>
      <c r="E51" s="7"/>
      <c r="F51" s="7"/>
      <c r="G51" s="7"/>
      <c r="H51" s="7"/>
      <c r="I51" s="7"/>
    </row>
    <row r="54" spans="1:9" x14ac:dyDescent="0.25">
      <c r="B54" s="1"/>
    </row>
    <row r="55" spans="1:9" x14ac:dyDescent="0.25">
      <c r="B55" s="1"/>
    </row>
    <row r="57" spans="1:9" x14ac:dyDescent="0.25">
      <c r="B57" s="1"/>
    </row>
    <row r="58" spans="1:9" x14ac:dyDescent="0.25">
      <c r="B58" s="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workbookViewId="0">
      <selection activeCell="I1" sqref="I1"/>
    </sheetView>
  </sheetViews>
  <sheetFormatPr baseColWidth="10" defaultColWidth="7" defaultRowHeight="15" x14ac:dyDescent="0.25"/>
  <cols>
    <col min="1" max="1" width="17.7109375" style="3" customWidth="1"/>
    <col min="2" max="2" width="6.7109375" customWidth="1"/>
    <col min="11" max="11" width="7.28515625" customWidth="1"/>
    <col min="12" max="12" width="8.5703125" customWidth="1"/>
  </cols>
  <sheetData>
    <row r="1" spans="1:14" x14ac:dyDescent="0.25">
      <c r="A1" s="3" t="str">
        <f>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" spans="1:14" x14ac:dyDescent="0.25">
      <c r="A2" s="3" t="s">
        <v>55</v>
      </c>
    </row>
    <row r="3" spans="1:14" x14ac:dyDescent="0.25">
      <c r="A3" s="9"/>
      <c r="B3" s="7"/>
      <c r="C3" s="6">
        <v>2012</v>
      </c>
      <c r="D3" s="6">
        <f>C3+1</f>
        <v>2013</v>
      </c>
      <c r="E3" s="6">
        <f t="shared" ref="E3:J3" si="0">D3+1</f>
        <v>2014</v>
      </c>
      <c r="F3" s="6">
        <f t="shared" si="0"/>
        <v>2015</v>
      </c>
      <c r="G3" s="6">
        <f t="shared" si="0"/>
        <v>2016</v>
      </c>
      <c r="H3" s="6">
        <f t="shared" si="0"/>
        <v>2017</v>
      </c>
      <c r="I3" s="6">
        <f t="shared" si="0"/>
        <v>2018</v>
      </c>
      <c r="J3" s="6">
        <f t="shared" si="0"/>
        <v>2019</v>
      </c>
      <c r="K3" s="6" t="s">
        <v>51</v>
      </c>
      <c r="L3" s="6" t="s">
        <v>52</v>
      </c>
    </row>
    <row r="4" spans="1:14" x14ac:dyDescent="0.25">
      <c r="A4" s="9" t="s">
        <v>43</v>
      </c>
      <c r="B4" s="7">
        <v>4000</v>
      </c>
      <c r="C4" s="7">
        <f>B4</f>
        <v>4000</v>
      </c>
      <c r="D4" s="7"/>
      <c r="E4" s="7"/>
      <c r="F4" s="7"/>
      <c r="G4" s="7"/>
      <c r="H4" s="7"/>
      <c r="I4" s="7"/>
      <c r="J4" s="7"/>
      <c r="K4" s="7"/>
      <c r="L4" s="7"/>
    </row>
    <row r="5" spans="1:14" x14ac:dyDescent="0.25">
      <c r="A5" s="9" t="s">
        <v>45</v>
      </c>
      <c r="B5" s="7">
        <v>1000</v>
      </c>
      <c r="C5" s="7"/>
      <c r="D5" s="7"/>
      <c r="E5" s="7"/>
      <c r="F5" s="7"/>
      <c r="G5" s="7"/>
      <c r="H5" s="7"/>
      <c r="I5" s="7"/>
      <c r="J5" s="7"/>
      <c r="K5" s="7"/>
      <c r="L5" s="7"/>
    </row>
    <row r="6" spans="1:14" x14ac:dyDescent="0.25">
      <c r="A6" s="9" t="s">
        <v>46</v>
      </c>
      <c r="B6" s="7">
        <f>B4</f>
        <v>4000</v>
      </c>
      <c r="C6" s="7"/>
      <c r="D6" s="7"/>
      <c r="E6" s="7"/>
      <c r="F6" s="7"/>
      <c r="G6" s="7"/>
      <c r="H6" s="7"/>
      <c r="I6" s="7"/>
      <c r="J6" s="7"/>
      <c r="K6" s="7"/>
      <c r="L6" s="7"/>
    </row>
    <row r="7" spans="1:14" x14ac:dyDescent="0.25">
      <c r="A7" s="22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4" x14ac:dyDescent="0.25">
      <c r="C8" s="9">
        <f>C3</f>
        <v>2012</v>
      </c>
      <c r="D8" s="9">
        <f t="shared" ref="D8:L8" si="1">D3</f>
        <v>2013</v>
      </c>
      <c r="E8" s="9">
        <f t="shared" si="1"/>
        <v>2014</v>
      </c>
      <c r="F8" s="9">
        <f t="shared" si="1"/>
        <v>2015</v>
      </c>
      <c r="G8" s="9">
        <f t="shared" si="1"/>
        <v>2016</v>
      </c>
      <c r="H8" s="9">
        <f t="shared" si="1"/>
        <v>2017</v>
      </c>
      <c r="I8" s="9">
        <f t="shared" si="1"/>
        <v>2018</v>
      </c>
      <c r="J8" s="9">
        <f t="shared" si="1"/>
        <v>2019</v>
      </c>
      <c r="K8" s="9" t="str">
        <f t="shared" si="1"/>
        <v>Reste</v>
      </c>
      <c r="L8" s="9" t="str">
        <f t="shared" si="1"/>
        <v>Total</v>
      </c>
    </row>
    <row r="9" spans="1:14" x14ac:dyDescent="0.25">
      <c r="A9" s="9" t="s">
        <v>44</v>
      </c>
      <c r="B9" s="7"/>
      <c r="C9" s="7">
        <f>(B4-B5)</f>
        <v>3000</v>
      </c>
      <c r="D9" s="7"/>
      <c r="E9" s="7"/>
      <c r="F9" s="7"/>
      <c r="G9" s="7"/>
      <c r="H9" s="7"/>
      <c r="I9" s="7"/>
      <c r="J9" s="7"/>
      <c r="K9" s="7"/>
      <c r="L9" s="7">
        <f>SUM(C9:K9)</f>
        <v>3000</v>
      </c>
      <c r="M9" s="18"/>
    </row>
    <row r="10" spans="1:14" x14ac:dyDescent="0.25">
      <c r="A10" s="9" t="s">
        <v>50</v>
      </c>
      <c r="B10" s="7"/>
      <c r="C10" s="7"/>
      <c r="D10" s="7">
        <v>400</v>
      </c>
      <c r="E10" s="7">
        <v>300</v>
      </c>
      <c r="F10" s="7"/>
      <c r="G10" s="7"/>
      <c r="H10" s="7"/>
      <c r="I10" s="7"/>
      <c r="J10" s="7"/>
      <c r="K10" s="7"/>
      <c r="L10" s="7">
        <f t="shared" ref="L10:L15" si="2">SUM(C10:K10)</f>
        <v>700</v>
      </c>
      <c r="M10" s="18"/>
    </row>
    <row r="11" spans="1:14" x14ac:dyDescent="0.25">
      <c r="A11" s="9" t="s">
        <v>47</v>
      </c>
      <c r="B11" s="7"/>
      <c r="C11" s="7">
        <v>0</v>
      </c>
      <c r="D11" s="7"/>
      <c r="E11" s="7"/>
      <c r="F11" s="7"/>
      <c r="G11" s="7"/>
      <c r="H11" s="7"/>
      <c r="I11" s="7"/>
      <c r="J11" s="7"/>
      <c r="K11" s="7"/>
      <c r="L11" s="7">
        <f t="shared" si="2"/>
        <v>0</v>
      </c>
      <c r="M11" s="18"/>
    </row>
    <row r="12" spans="1:14" x14ac:dyDescent="0.25">
      <c r="A12" s="9" t="s">
        <v>48</v>
      </c>
      <c r="B12" s="7"/>
      <c r="C12" s="7">
        <v>250</v>
      </c>
      <c r="D12" s="7">
        <v>150</v>
      </c>
      <c r="E12" s="7">
        <v>150</v>
      </c>
      <c r="F12" s="7"/>
      <c r="G12" s="7"/>
      <c r="H12" s="7"/>
      <c r="I12" s="7"/>
      <c r="J12" s="7"/>
      <c r="K12" s="7"/>
      <c r="L12" s="7">
        <f t="shared" si="2"/>
        <v>550</v>
      </c>
      <c r="M12" s="18"/>
    </row>
    <row r="13" spans="1:14" x14ac:dyDescent="0.25">
      <c r="A13" s="9" t="s">
        <v>49</v>
      </c>
      <c r="B13" s="7"/>
      <c r="C13" s="7"/>
      <c r="D13" s="7"/>
      <c r="E13" s="7">
        <v>60</v>
      </c>
      <c r="F13" s="7">
        <v>60</v>
      </c>
      <c r="G13" s="7">
        <v>60</v>
      </c>
      <c r="H13" s="7">
        <v>60</v>
      </c>
      <c r="I13" s="7">
        <v>60</v>
      </c>
      <c r="J13" s="7">
        <v>60</v>
      </c>
      <c r="K13" s="7">
        <f>J13*20</f>
        <v>1200</v>
      </c>
      <c r="L13" s="7">
        <f t="shared" si="2"/>
        <v>1560</v>
      </c>
      <c r="M13" s="18"/>
    </row>
    <row r="14" spans="1:14" x14ac:dyDescent="0.25">
      <c r="A14" s="9" t="s">
        <v>58</v>
      </c>
      <c r="B14" s="7"/>
      <c r="C14" s="7">
        <f>C12+C13</f>
        <v>250</v>
      </c>
      <c r="D14" s="7">
        <f t="shared" ref="D14:K14" si="3">D12+D13</f>
        <v>150</v>
      </c>
      <c r="E14" s="7">
        <f t="shared" si="3"/>
        <v>210</v>
      </c>
      <c r="F14" s="7">
        <f t="shared" si="3"/>
        <v>60</v>
      </c>
      <c r="G14" s="7">
        <f t="shared" si="3"/>
        <v>60</v>
      </c>
      <c r="H14" s="7">
        <f t="shared" si="3"/>
        <v>60</v>
      </c>
      <c r="I14" s="7">
        <f t="shared" si="3"/>
        <v>60</v>
      </c>
      <c r="J14" s="7">
        <f t="shared" si="3"/>
        <v>60</v>
      </c>
      <c r="K14" s="7">
        <f t="shared" si="3"/>
        <v>1200</v>
      </c>
      <c r="L14" s="7">
        <f t="shared" si="2"/>
        <v>2110</v>
      </c>
      <c r="M14" s="18"/>
    </row>
    <row r="15" spans="1:14" x14ac:dyDescent="0.25">
      <c r="A15" s="9" t="s">
        <v>57</v>
      </c>
      <c r="B15" s="7"/>
      <c r="C15" s="7">
        <f>-0.4*C14</f>
        <v>-100</v>
      </c>
      <c r="D15" s="7">
        <f t="shared" ref="D15:K15" si="4">-0.4*D14</f>
        <v>-60</v>
      </c>
      <c r="E15" s="7">
        <f t="shared" si="4"/>
        <v>-84</v>
      </c>
      <c r="F15" s="7">
        <f t="shared" si="4"/>
        <v>-24</v>
      </c>
      <c r="G15" s="7">
        <f t="shared" si="4"/>
        <v>-24</v>
      </c>
      <c r="H15" s="7">
        <f t="shared" si="4"/>
        <v>-24</v>
      </c>
      <c r="I15" s="7">
        <f t="shared" si="4"/>
        <v>-24</v>
      </c>
      <c r="J15" s="7">
        <f t="shared" si="4"/>
        <v>-24</v>
      </c>
      <c r="K15" s="7">
        <f t="shared" si="4"/>
        <v>-480</v>
      </c>
      <c r="L15" s="7">
        <f t="shared" si="2"/>
        <v>-844</v>
      </c>
      <c r="M15" s="18"/>
    </row>
    <row r="16" spans="1:14" x14ac:dyDescent="0.25">
      <c r="A16" s="9" t="s">
        <v>53</v>
      </c>
      <c r="B16" s="7"/>
      <c r="C16" s="7">
        <f>C9+C10+C11+C14+C15</f>
        <v>3150</v>
      </c>
      <c r="D16" s="7">
        <f t="shared" ref="D16:K16" si="5">D9+D10+D11+D14+D15</f>
        <v>490</v>
      </c>
      <c r="E16" s="7">
        <f t="shared" si="5"/>
        <v>426</v>
      </c>
      <c r="F16" s="7">
        <f t="shared" si="5"/>
        <v>36</v>
      </c>
      <c r="G16" s="7">
        <f t="shared" si="5"/>
        <v>36</v>
      </c>
      <c r="H16" s="7">
        <f t="shared" si="5"/>
        <v>36</v>
      </c>
      <c r="I16" s="7">
        <f t="shared" si="5"/>
        <v>36</v>
      </c>
      <c r="J16" s="7">
        <f t="shared" si="5"/>
        <v>36</v>
      </c>
      <c r="K16" s="7">
        <f t="shared" si="5"/>
        <v>720</v>
      </c>
      <c r="L16" s="7">
        <f>SUM(C16:K16)</f>
        <v>4966</v>
      </c>
      <c r="M16" s="7">
        <f>SUM(L9:L13,L15)</f>
        <v>4966</v>
      </c>
      <c r="N16" s="7">
        <f>L16-M16</f>
        <v>0</v>
      </c>
    </row>
    <row r="17" spans="1:14" x14ac:dyDescent="0.25">
      <c r="A17" s="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18" spans="1:14" x14ac:dyDescent="0.25">
      <c r="A18" s="3" t="s">
        <v>54</v>
      </c>
    </row>
    <row r="19" spans="1:14" x14ac:dyDescent="0.25">
      <c r="A19" s="9"/>
      <c r="B19" s="7"/>
      <c r="C19" s="6">
        <v>2012</v>
      </c>
      <c r="D19" s="6">
        <f>C19+1</f>
        <v>2013</v>
      </c>
      <c r="E19" s="6">
        <f t="shared" ref="E19:J19" si="6">D19+1</f>
        <v>2014</v>
      </c>
      <c r="F19" s="6">
        <f t="shared" si="6"/>
        <v>2015</v>
      </c>
      <c r="G19" s="6">
        <f t="shared" si="6"/>
        <v>2016</v>
      </c>
      <c r="H19" s="6">
        <f t="shared" si="6"/>
        <v>2017</v>
      </c>
      <c r="I19" s="6">
        <f t="shared" si="6"/>
        <v>2018</v>
      </c>
      <c r="J19" s="6">
        <f t="shared" si="6"/>
        <v>2019</v>
      </c>
      <c r="K19" s="6" t="s">
        <v>51</v>
      </c>
      <c r="L19" s="6" t="s">
        <v>52</v>
      </c>
    </row>
    <row r="20" spans="1:14" x14ac:dyDescent="0.25">
      <c r="A20" s="9" t="s">
        <v>43</v>
      </c>
      <c r="B20" s="7">
        <v>5000</v>
      </c>
      <c r="C20" s="7"/>
      <c r="D20" s="7">
        <v>5000</v>
      </c>
      <c r="E20" s="7"/>
      <c r="F20" s="7"/>
      <c r="G20" s="7"/>
      <c r="H20" s="7"/>
      <c r="I20" s="7"/>
      <c r="J20" s="7"/>
      <c r="K20" s="7"/>
      <c r="L20" s="7"/>
    </row>
    <row r="21" spans="1:14" x14ac:dyDescent="0.25">
      <c r="A21" s="9" t="s">
        <v>45</v>
      </c>
      <c r="B21" s="7">
        <v>1000</v>
      </c>
      <c r="C21" s="7"/>
      <c r="D21" s="7">
        <f>B21</f>
        <v>1000</v>
      </c>
      <c r="E21" s="7"/>
      <c r="F21" s="7"/>
      <c r="G21" s="7"/>
      <c r="H21" s="7"/>
      <c r="I21" s="7"/>
      <c r="J21" s="7"/>
      <c r="K21" s="7"/>
      <c r="L21" s="7"/>
    </row>
    <row r="22" spans="1:14" x14ac:dyDescent="0.25">
      <c r="A22" s="9" t="s">
        <v>46</v>
      </c>
      <c r="B22" s="7">
        <f>B20</f>
        <v>5000</v>
      </c>
      <c r="C22" s="7"/>
      <c r="D22" s="7"/>
      <c r="E22" s="7"/>
      <c r="F22" s="7"/>
      <c r="G22" s="7"/>
      <c r="H22" s="7"/>
      <c r="I22" s="7"/>
      <c r="J22" s="7"/>
      <c r="K22" s="7"/>
      <c r="L22" s="7"/>
    </row>
    <row r="23" spans="1:14" x14ac:dyDescent="0.25">
      <c r="A23" s="22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</row>
    <row r="24" spans="1:14" x14ac:dyDescent="0.25">
      <c r="C24" s="9">
        <f>C19</f>
        <v>2012</v>
      </c>
      <c r="D24" s="9">
        <f t="shared" ref="D24:L24" si="7">D19</f>
        <v>2013</v>
      </c>
      <c r="E24" s="9">
        <f t="shared" si="7"/>
        <v>2014</v>
      </c>
      <c r="F24" s="9">
        <f t="shared" si="7"/>
        <v>2015</v>
      </c>
      <c r="G24" s="9">
        <f t="shared" si="7"/>
        <v>2016</v>
      </c>
      <c r="H24" s="9">
        <f t="shared" si="7"/>
        <v>2017</v>
      </c>
      <c r="I24" s="9">
        <f t="shared" si="7"/>
        <v>2018</v>
      </c>
      <c r="J24" s="9">
        <f t="shared" si="7"/>
        <v>2019</v>
      </c>
      <c r="K24" s="9" t="str">
        <f t="shared" si="7"/>
        <v>Reste</v>
      </c>
      <c r="L24" s="9" t="str">
        <f t="shared" si="7"/>
        <v>Total</v>
      </c>
    </row>
    <row r="25" spans="1:14" x14ac:dyDescent="0.25">
      <c r="A25" s="9" t="s">
        <v>44</v>
      </c>
      <c r="B25" s="7"/>
      <c r="C25" s="7"/>
      <c r="D25" s="7">
        <f>D20-D21</f>
        <v>4000</v>
      </c>
      <c r="E25" s="7"/>
      <c r="F25" s="7"/>
      <c r="G25" s="7"/>
      <c r="H25" s="7"/>
      <c r="I25" s="7"/>
      <c r="J25" s="7"/>
      <c r="K25" s="7"/>
      <c r="L25" s="7">
        <f>SUM(C25:K25)</f>
        <v>4000</v>
      </c>
      <c r="M25" s="18"/>
    </row>
    <row r="26" spans="1:14" x14ac:dyDescent="0.25">
      <c r="A26" s="9" t="s">
        <v>50</v>
      </c>
      <c r="B26" s="7"/>
      <c r="C26" s="7"/>
      <c r="D26" s="7"/>
      <c r="E26" s="7">
        <v>400</v>
      </c>
      <c r="F26" s="7">
        <v>300</v>
      </c>
      <c r="G26" s="7"/>
      <c r="H26" s="7"/>
      <c r="I26" s="7"/>
      <c r="J26" s="7"/>
      <c r="K26" s="7"/>
      <c r="L26" s="7">
        <f t="shared" ref="L26:L29" si="8">SUM(C26:K26)</f>
        <v>700</v>
      </c>
      <c r="M26" s="18"/>
    </row>
    <row r="27" spans="1:14" x14ac:dyDescent="0.25">
      <c r="A27" s="9" t="s">
        <v>47</v>
      </c>
      <c r="B27" s="7"/>
      <c r="C27" s="7">
        <v>0</v>
      </c>
      <c r="D27" s="7"/>
      <c r="E27" s="7">
        <v>-1500</v>
      </c>
      <c r="F27" s="7"/>
      <c r="G27" s="7"/>
      <c r="H27" s="7"/>
      <c r="I27" s="7"/>
      <c r="J27" s="7"/>
      <c r="K27" s="7"/>
      <c r="L27" s="7">
        <f t="shared" si="8"/>
        <v>-1500</v>
      </c>
      <c r="M27" s="18"/>
    </row>
    <row r="28" spans="1:14" x14ac:dyDescent="0.25">
      <c r="A28" s="9" t="s">
        <v>48</v>
      </c>
      <c r="B28" s="7"/>
      <c r="C28" s="7">
        <v>500</v>
      </c>
      <c r="D28" s="7">
        <v>250</v>
      </c>
      <c r="E28" s="7">
        <v>150</v>
      </c>
      <c r="F28" s="7">
        <v>150</v>
      </c>
      <c r="G28" s="7"/>
      <c r="H28" s="7"/>
      <c r="I28" s="7"/>
      <c r="J28" s="7"/>
      <c r="K28" s="7"/>
      <c r="L28" s="7">
        <f t="shared" si="8"/>
        <v>1050</v>
      </c>
      <c r="M28" s="18"/>
    </row>
    <row r="29" spans="1:14" x14ac:dyDescent="0.25">
      <c r="A29" s="9" t="s">
        <v>49</v>
      </c>
      <c r="B29" s="7"/>
      <c r="C29" s="7"/>
      <c r="D29" s="7"/>
      <c r="E29" s="7"/>
      <c r="F29" s="7"/>
      <c r="G29" s="7">
        <v>70</v>
      </c>
      <c r="H29" s="7">
        <v>70</v>
      </c>
      <c r="I29" s="7">
        <v>70</v>
      </c>
      <c r="J29" s="7">
        <v>70</v>
      </c>
      <c r="K29" s="7">
        <f>J29*20</f>
        <v>1400</v>
      </c>
      <c r="L29" s="7">
        <f t="shared" si="8"/>
        <v>1680</v>
      </c>
      <c r="M29" s="18"/>
    </row>
    <row r="30" spans="1:14" x14ac:dyDescent="0.25">
      <c r="A30" s="9" t="s">
        <v>58</v>
      </c>
      <c r="B30" s="7"/>
      <c r="C30" s="7">
        <f>C28+C29</f>
        <v>500</v>
      </c>
      <c r="D30" s="7">
        <f t="shared" ref="D30:L30" si="9">D28+D29</f>
        <v>250</v>
      </c>
      <c r="E30" s="7">
        <f t="shared" si="9"/>
        <v>150</v>
      </c>
      <c r="F30" s="7">
        <f t="shared" si="9"/>
        <v>150</v>
      </c>
      <c r="G30" s="7">
        <f t="shared" si="9"/>
        <v>70</v>
      </c>
      <c r="H30" s="7">
        <f t="shared" si="9"/>
        <v>70</v>
      </c>
      <c r="I30" s="7">
        <f t="shared" si="9"/>
        <v>70</v>
      </c>
      <c r="J30" s="7">
        <f t="shared" si="9"/>
        <v>70</v>
      </c>
      <c r="K30" s="7">
        <f t="shared" si="9"/>
        <v>1400</v>
      </c>
      <c r="L30" s="7">
        <f t="shared" si="9"/>
        <v>2730</v>
      </c>
      <c r="M30" s="18"/>
    </row>
    <row r="31" spans="1:14" x14ac:dyDescent="0.25">
      <c r="A31" s="9" t="s">
        <v>57</v>
      </c>
      <c r="B31" s="7"/>
      <c r="C31" s="7">
        <f>-0.4*C30</f>
        <v>-200</v>
      </c>
      <c r="D31" s="7">
        <f t="shared" ref="D31:L31" si="10">-0.4*D30</f>
        <v>-100</v>
      </c>
      <c r="E31" s="7">
        <f t="shared" si="10"/>
        <v>-60</v>
      </c>
      <c r="F31" s="7">
        <f t="shared" si="10"/>
        <v>-60</v>
      </c>
      <c r="G31" s="7">
        <f t="shared" si="10"/>
        <v>-28</v>
      </c>
      <c r="H31" s="7">
        <f t="shared" si="10"/>
        <v>-28</v>
      </c>
      <c r="I31" s="7">
        <f t="shared" si="10"/>
        <v>-28</v>
      </c>
      <c r="J31" s="7">
        <f t="shared" si="10"/>
        <v>-28</v>
      </c>
      <c r="K31" s="7">
        <f t="shared" si="10"/>
        <v>-560</v>
      </c>
      <c r="L31" s="7">
        <f t="shared" si="10"/>
        <v>-1092</v>
      </c>
      <c r="M31" s="18"/>
    </row>
    <row r="32" spans="1:14" x14ac:dyDescent="0.25">
      <c r="A32" s="9" t="s">
        <v>53</v>
      </c>
      <c r="B32" s="7"/>
      <c r="C32" s="7">
        <f>C25+C26+C27+C30+C31</f>
        <v>300</v>
      </c>
      <c r="D32" s="7">
        <f t="shared" ref="D32:L32" si="11">D25+D26+D27+D30+D31</f>
        <v>4150</v>
      </c>
      <c r="E32" s="7">
        <f t="shared" si="11"/>
        <v>-1010</v>
      </c>
      <c r="F32" s="7">
        <f t="shared" si="11"/>
        <v>390</v>
      </c>
      <c r="G32" s="7">
        <f t="shared" si="11"/>
        <v>42</v>
      </c>
      <c r="H32" s="7">
        <f t="shared" si="11"/>
        <v>42</v>
      </c>
      <c r="I32" s="7">
        <f t="shared" si="11"/>
        <v>42</v>
      </c>
      <c r="J32" s="7">
        <f t="shared" si="11"/>
        <v>42</v>
      </c>
      <c r="K32" s="7">
        <f t="shared" si="11"/>
        <v>840</v>
      </c>
      <c r="L32" s="7">
        <f t="shared" si="11"/>
        <v>4838</v>
      </c>
      <c r="M32" s="7">
        <f>SUM(L25:L29,L31)</f>
        <v>4838</v>
      </c>
      <c r="N32" s="7">
        <f>M32-L32</f>
        <v>0</v>
      </c>
    </row>
    <row r="33" spans="1:14" x14ac:dyDescent="0.25">
      <c r="A33" s="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34" spans="1:14" x14ac:dyDescent="0.25">
      <c r="A34" s="3" t="s">
        <v>56</v>
      </c>
    </row>
    <row r="35" spans="1:14" x14ac:dyDescent="0.25">
      <c r="A35" s="9"/>
      <c r="B35" s="7"/>
      <c r="C35" s="6">
        <v>2012</v>
      </c>
      <c r="D35" s="6">
        <f>C35+1</f>
        <v>2013</v>
      </c>
      <c r="E35" s="6">
        <f t="shared" ref="E35:J35" si="12">D35+1</f>
        <v>2014</v>
      </c>
      <c r="F35" s="6">
        <f t="shared" si="12"/>
        <v>2015</v>
      </c>
      <c r="G35" s="6">
        <f t="shared" si="12"/>
        <v>2016</v>
      </c>
      <c r="H35" s="6">
        <f t="shared" si="12"/>
        <v>2017</v>
      </c>
      <c r="I35" s="6">
        <f t="shared" si="12"/>
        <v>2018</v>
      </c>
      <c r="J35" s="6">
        <f t="shared" si="12"/>
        <v>2019</v>
      </c>
      <c r="K35" s="6" t="s">
        <v>51</v>
      </c>
      <c r="L35" s="6" t="s">
        <v>52</v>
      </c>
    </row>
    <row r="36" spans="1:14" x14ac:dyDescent="0.25">
      <c r="A36" s="9" t="s">
        <v>43</v>
      </c>
      <c r="B36" s="7">
        <v>5000</v>
      </c>
      <c r="C36" s="7"/>
      <c r="D36" s="7"/>
      <c r="E36" s="7"/>
      <c r="F36" s="7"/>
      <c r="G36" s="7">
        <f>B36</f>
        <v>5000</v>
      </c>
      <c r="H36" s="7"/>
      <c r="I36" s="7"/>
      <c r="J36" s="7"/>
      <c r="K36" s="7"/>
      <c r="L36" s="7"/>
    </row>
    <row r="37" spans="1:14" x14ac:dyDescent="0.25">
      <c r="A37" s="9" t="s">
        <v>45</v>
      </c>
      <c r="B37" s="7">
        <v>1000</v>
      </c>
      <c r="C37" s="7"/>
      <c r="D37" s="7"/>
      <c r="E37" s="7"/>
      <c r="F37" s="7"/>
      <c r="G37" s="7">
        <f>B37</f>
        <v>1000</v>
      </c>
      <c r="H37" s="7"/>
      <c r="I37" s="7"/>
      <c r="J37" s="7"/>
      <c r="K37" s="7"/>
      <c r="L37" s="7"/>
    </row>
    <row r="38" spans="1:14" x14ac:dyDescent="0.25">
      <c r="A38" s="9" t="s">
        <v>46</v>
      </c>
      <c r="B38" s="7">
        <f>B36</f>
        <v>5000</v>
      </c>
      <c r="C38" s="7"/>
      <c r="D38" s="7"/>
      <c r="E38" s="7"/>
      <c r="F38" s="7"/>
      <c r="G38" s="7"/>
      <c r="H38" s="7"/>
      <c r="I38" s="7"/>
      <c r="J38" s="7"/>
      <c r="K38" s="7"/>
      <c r="L38" s="7"/>
    </row>
    <row r="39" spans="1:14" x14ac:dyDescent="0.25">
      <c r="A39" s="22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</row>
    <row r="40" spans="1:14" x14ac:dyDescent="0.25">
      <c r="C40" s="9">
        <f>C35</f>
        <v>2012</v>
      </c>
      <c r="D40" s="9">
        <f t="shared" ref="D40:L40" si="13">D35</f>
        <v>2013</v>
      </c>
      <c r="E40" s="9">
        <f t="shared" si="13"/>
        <v>2014</v>
      </c>
      <c r="F40" s="9">
        <f t="shared" si="13"/>
        <v>2015</v>
      </c>
      <c r="G40" s="9">
        <f t="shared" si="13"/>
        <v>2016</v>
      </c>
      <c r="H40" s="9">
        <f t="shared" si="13"/>
        <v>2017</v>
      </c>
      <c r="I40" s="9">
        <f t="shared" si="13"/>
        <v>2018</v>
      </c>
      <c r="J40" s="9">
        <f t="shared" si="13"/>
        <v>2019</v>
      </c>
      <c r="K40" s="9" t="str">
        <f t="shared" si="13"/>
        <v>Reste</v>
      </c>
      <c r="L40" s="9" t="str">
        <f t="shared" si="13"/>
        <v>Total</v>
      </c>
    </row>
    <row r="41" spans="1:14" x14ac:dyDescent="0.25">
      <c r="A41" s="9" t="s">
        <v>44</v>
      </c>
      <c r="B41" s="7"/>
      <c r="C41" s="7"/>
      <c r="D41" s="7"/>
      <c r="E41" s="7"/>
      <c r="F41" s="7"/>
      <c r="G41" s="7">
        <f>G36-G37</f>
        <v>4000</v>
      </c>
      <c r="H41" s="7"/>
      <c r="I41" s="7"/>
      <c r="J41" s="7"/>
      <c r="K41" s="7"/>
      <c r="L41" s="7">
        <f>SUM(C41:K41)</f>
        <v>4000</v>
      </c>
      <c r="M41" s="18"/>
    </row>
    <row r="42" spans="1:14" x14ac:dyDescent="0.25">
      <c r="A42" s="9" t="s">
        <v>50</v>
      </c>
      <c r="B42" s="7"/>
      <c r="C42" s="7"/>
      <c r="D42" s="7"/>
      <c r="E42" s="7"/>
      <c r="F42" s="7"/>
      <c r="G42" s="7"/>
      <c r="H42" s="7">
        <v>400</v>
      </c>
      <c r="I42" s="7">
        <v>300</v>
      </c>
      <c r="J42" s="7"/>
      <c r="K42" s="7"/>
      <c r="L42" s="7">
        <f t="shared" ref="L42:L45" si="14">SUM(C42:K42)</f>
        <v>700</v>
      </c>
      <c r="M42" s="18"/>
    </row>
    <row r="43" spans="1:14" x14ac:dyDescent="0.25">
      <c r="A43" s="9" t="s">
        <v>47</v>
      </c>
      <c r="B43" s="7"/>
      <c r="C43" s="7"/>
      <c r="D43" s="7"/>
      <c r="E43" s="7"/>
      <c r="F43" s="7"/>
      <c r="G43" s="7"/>
      <c r="H43" s="7">
        <v>-1500</v>
      </c>
      <c r="I43" s="7"/>
      <c r="J43" s="7"/>
      <c r="K43" s="7"/>
      <c r="L43" s="7">
        <f t="shared" si="14"/>
        <v>-1500</v>
      </c>
      <c r="M43" s="18"/>
    </row>
    <row r="44" spans="1:14" x14ac:dyDescent="0.25">
      <c r="A44" s="9" t="s">
        <v>48</v>
      </c>
      <c r="B44" s="7"/>
      <c r="C44" s="7">
        <v>500</v>
      </c>
      <c r="D44" s="7">
        <v>500</v>
      </c>
      <c r="E44" s="7">
        <v>500</v>
      </c>
      <c r="F44" s="7">
        <v>500</v>
      </c>
      <c r="G44" s="7">
        <v>250</v>
      </c>
      <c r="H44" s="7"/>
      <c r="I44" s="7"/>
      <c r="J44" s="7"/>
      <c r="K44" s="7"/>
      <c r="L44" s="7">
        <f t="shared" si="14"/>
        <v>2250</v>
      </c>
      <c r="M44" s="18"/>
    </row>
    <row r="45" spans="1:14" x14ac:dyDescent="0.25">
      <c r="A45" s="9" t="s">
        <v>49</v>
      </c>
      <c r="B45" s="7"/>
      <c r="C45" s="7"/>
      <c r="D45" s="7"/>
      <c r="E45" s="7"/>
      <c r="F45" s="7"/>
      <c r="G45" s="7"/>
      <c r="H45" s="7">
        <v>150</v>
      </c>
      <c r="I45" s="7">
        <v>150</v>
      </c>
      <c r="J45" s="7">
        <v>85</v>
      </c>
      <c r="K45" s="7">
        <f>J45*20</f>
        <v>1700</v>
      </c>
      <c r="L45" s="7">
        <f t="shared" si="14"/>
        <v>2085</v>
      </c>
      <c r="M45" s="18"/>
    </row>
    <row r="46" spans="1:14" x14ac:dyDescent="0.25">
      <c r="A46" s="9" t="s">
        <v>59</v>
      </c>
      <c r="B46" s="7"/>
      <c r="C46" s="7">
        <f>C44+C45</f>
        <v>500</v>
      </c>
      <c r="D46" s="7">
        <f t="shared" ref="D46" si="15">D44+D45</f>
        <v>500</v>
      </c>
      <c r="E46" s="7">
        <f t="shared" ref="E46" si="16">E44+E45</f>
        <v>500</v>
      </c>
      <c r="F46" s="7">
        <f t="shared" ref="F46" si="17">F44+F45</f>
        <v>500</v>
      </c>
      <c r="G46" s="7">
        <f t="shared" ref="G46" si="18">G44+G45</f>
        <v>250</v>
      </c>
      <c r="H46" s="7">
        <f t="shared" ref="H46" si="19">H44+H45</f>
        <v>150</v>
      </c>
      <c r="I46" s="7">
        <f t="shared" ref="I46" si="20">I44+I45</f>
        <v>150</v>
      </c>
      <c r="J46" s="7">
        <f t="shared" ref="J46" si="21">J44+J45</f>
        <v>85</v>
      </c>
      <c r="K46" s="7">
        <f t="shared" ref="K46" si="22">K44+K45</f>
        <v>1700</v>
      </c>
      <c r="L46" s="7">
        <f t="shared" ref="L46" si="23">L44+L45</f>
        <v>4335</v>
      </c>
      <c r="M46" s="18"/>
    </row>
    <row r="47" spans="1:14" x14ac:dyDescent="0.25">
      <c r="A47" s="9" t="s">
        <v>57</v>
      </c>
      <c r="B47" s="7"/>
      <c r="C47" s="7">
        <f>-0.4*C46</f>
        <v>-200</v>
      </c>
      <c r="D47" s="7">
        <f t="shared" ref="D47" si="24">-0.4*D46</f>
        <v>-200</v>
      </c>
      <c r="E47" s="7">
        <f t="shared" ref="E47" si="25">-0.4*E46</f>
        <v>-200</v>
      </c>
      <c r="F47" s="7">
        <f t="shared" ref="F47" si="26">-0.4*F46</f>
        <v>-200</v>
      </c>
      <c r="G47" s="7">
        <f t="shared" ref="G47" si="27">-0.4*G46</f>
        <v>-100</v>
      </c>
      <c r="H47" s="7">
        <f t="shared" ref="H47" si="28">-0.4*H46</f>
        <v>-60</v>
      </c>
      <c r="I47" s="7">
        <f t="shared" ref="I47" si="29">-0.4*I46</f>
        <v>-60</v>
      </c>
      <c r="J47" s="7">
        <f t="shared" ref="J47" si="30">-0.4*J46</f>
        <v>-34</v>
      </c>
      <c r="K47" s="7">
        <f t="shared" ref="K47" si="31">-0.4*K46</f>
        <v>-680</v>
      </c>
      <c r="L47" s="7">
        <f t="shared" ref="L47" si="32">-0.4*L46</f>
        <v>-1734</v>
      </c>
      <c r="M47" s="18"/>
    </row>
    <row r="48" spans="1:14" x14ac:dyDescent="0.25">
      <c r="A48" s="9" t="s">
        <v>53</v>
      </c>
      <c r="B48" s="7"/>
      <c r="C48" s="7">
        <f>C41+C42+C43+C46+C47</f>
        <v>300</v>
      </c>
      <c r="D48" s="7">
        <f t="shared" ref="D48" si="33">D41+D42+D43+D46+D47</f>
        <v>300</v>
      </c>
      <c r="E48" s="7">
        <f t="shared" ref="E48" si="34">E41+E42+E43+E46+E47</f>
        <v>300</v>
      </c>
      <c r="F48" s="7">
        <f t="shared" ref="F48" si="35">F41+F42+F43+F46+F47</f>
        <v>300</v>
      </c>
      <c r="G48" s="7">
        <f t="shared" ref="G48" si="36">G41+G42+G43+G46+G47</f>
        <v>4150</v>
      </c>
      <c r="H48" s="7">
        <f t="shared" ref="H48" si="37">H41+H42+H43+H46+H47</f>
        <v>-1010</v>
      </c>
      <c r="I48" s="7">
        <f t="shared" ref="I48" si="38">I41+I42+I43+I46+I47</f>
        <v>390</v>
      </c>
      <c r="J48" s="7">
        <f t="shared" ref="J48" si="39">J41+J42+J43+J46+J47</f>
        <v>51</v>
      </c>
      <c r="K48" s="7">
        <f t="shared" ref="K48" si="40">K41+K42+K43+K46+K47</f>
        <v>1020</v>
      </c>
      <c r="L48" s="7">
        <f t="shared" ref="L48" si="41">L41+L42+L43+L46+L47</f>
        <v>5801</v>
      </c>
      <c r="M48" s="7">
        <f>SUM(L41:L45,L47)</f>
        <v>5801</v>
      </c>
      <c r="N48" s="7">
        <f>M48-L48</f>
        <v>0</v>
      </c>
    </row>
    <row r="49" spans="1:1" x14ac:dyDescent="0.25">
      <c r="A49" s="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OC</vt:lpstr>
      <vt:lpstr>OBO</vt:lpstr>
      <vt:lpstr>Cash FS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SAINT-CRICQ</dc:creator>
  <cp:lastModifiedBy>Jean SAINT-CRICQ</cp:lastModifiedBy>
  <dcterms:created xsi:type="dcterms:W3CDTF">2012-01-19T15:34:28Z</dcterms:created>
  <dcterms:modified xsi:type="dcterms:W3CDTF">2012-02-03T15:02:22Z</dcterms:modified>
</cp:coreProperties>
</file>