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0635" windowHeight="702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S6" i="1" l="1"/>
  <c r="S7" i="1"/>
  <c r="S8" i="1"/>
  <c r="S9" i="1"/>
  <c r="S10" i="1"/>
  <c r="S11" i="1"/>
  <c r="S5" i="1"/>
  <c r="N5" i="1"/>
  <c r="N6" i="1"/>
  <c r="P6" i="1" s="1"/>
  <c r="N7" i="1"/>
  <c r="P7" i="1" s="1"/>
  <c r="N8" i="1"/>
  <c r="N9" i="1"/>
  <c r="N10" i="1"/>
  <c r="P8" i="1"/>
  <c r="P9" i="1"/>
  <c r="P10" i="1"/>
  <c r="P11" i="1"/>
  <c r="P5" i="1"/>
  <c r="O7" i="1"/>
  <c r="O8" i="1"/>
  <c r="O9" i="1"/>
  <c r="O10" i="1"/>
  <c r="O11" i="1"/>
  <c r="O5" i="1"/>
  <c r="C12" i="1"/>
  <c r="J9" i="1"/>
  <c r="J6" i="1"/>
  <c r="J7" i="1"/>
  <c r="J8" i="1"/>
  <c r="J10" i="1"/>
  <c r="J5" i="1"/>
  <c r="O6" i="1" l="1"/>
</calcChain>
</file>

<file path=xl/sharedStrings.xml><?xml version="1.0" encoding="utf-8"?>
<sst xmlns="http://schemas.openxmlformats.org/spreadsheetml/2006/main" count="38" uniqueCount="37">
  <si>
    <t>Nom</t>
  </si>
  <si>
    <t>Groupe</t>
  </si>
  <si>
    <t>Garinot</t>
  </si>
  <si>
    <t>L'Auxiliaire</t>
  </si>
  <si>
    <t>Pharmathèque</t>
  </si>
  <si>
    <t>DGM conseils</t>
  </si>
  <si>
    <t>Planéte officine</t>
  </si>
  <si>
    <t>Cabinet Guerry</t>
  </si>
  <si>
    <t>Les acteurs de la "transaction d'officines pharmaceutiques"</t>
  </si>
  <si>
    <t>Effectif</t>
  </si>
  <si>
    <t>Tot bilan</t>
  </si>
  <si>
    <t>Dettes</t>
  </si>
  <si>
    <t>REX</t>
  </si>
  <si>
    <t>Stocks</t>
  </si>
  <si>
    <t>Var CA/n-1</t>
  </si>
  <si>
    <t>Cap propres</t>
  </si>
  <si>
    <t>Année</t>
  </si>
  <si>
    <t>Limoges</t>
  </si>
  <si>
    <t>Bayonne</t>
  </si>
  <si>
    <t>LCL Lyon</t>
  </si>
  <si>
    <t xml:space="preserve">CA=comm </t>
  </si>
  <si>
    <t>PHARMACIE ORGANISATION DEVELOPPEMENT</t>
  </si>
  <si>
    <t>Nantes</t>
  </si>
  <si>
    <t>Pharmathèque O.Mer</t>
  </si>
  <si>
    <t>Thionville</t>
  </si>
  <si>
    <t>Paris</t>
  </si>
  <si>
    <t>Rennes</t>
  </si>
  <si>
    <t>Dettes fin</t>
  </si>
  <si>
    <t>REX ajusté</t>
  </si>
  <si>
    <t xml:space="preserve"> </t>
  </si>
  <si>
    <t>Multiple</t>
  </si>
  <si>
    <t>Total</t>
  </si>
  <si>
    <t>Dispo</t>
  </si>
  <si>
    <t>Capacité d'acquisition</t>
  </si>
  <si>
    <t>Channels</t>
  </si>
  <si>
    <t>Valeur ajoutée</t>
  </si>
  <si>
    <t>VA%/CA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</si>
</sst>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Lucida Sans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64" fontId="0" fillId="0" borderId="1" xfId="1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zoomScale="80" zoomScaleNormal="80" workbookViewId="0">
      <selection activeCell="O13" sqref="O13"/>
    </sheetView>
  </sheetViews>
  <sheetFormatPr baseColWidth="10" defaultRowHeight="15" x14ac:dyDescent="0.25"/>
  <cols>
    <col min="1" max="1" width="22.28515625" customWidth="1"/>
    <col min="4" max="4" width="8" bestFit="1" customWidth="1"/>
    <col min="5" max="5" width="9.5703125" customWidth="1"/>
    <col min="6" max="6" width="10" bestFit="1" customWidth="1"/>
    <col min="7" max="7" width="7.7109375" bestFit="1" customWidth="1"/>
    <col min="8" max="8" width="7.85546875" customWidth="1"/>
    <col min="9" max="9" width="4.5703125" bestFit="1" customWidth="1"/>
    <col min="10" max="10" width="7.85546875" customWidth="1"/>
    <col min="11" max="11" width="7.28515625" bestFit="1" customWidth="1"/>
    <col min="12" max="12" width="7.85546875" customWidth="1"/>
    <col min="13" max="13" width="7.42578125" bestFit="1" customWidth="1"/>
    <col min="14" max="14" width="7.42578125" customWidth="1"/>
    <col min="15" max="15" width="6.7109375" customWidth="1"/>
    <col min="16" max="16" width="7.140625" customWidth="1"/>
    <col min="17" max="17" width="8.28515625" customWidth="1"/>
    <col min="18" max="18" width="8.7109375" bestFit="1" customWidth="1"/>
    <col min="19" max="19" width="8.5703125" bestFit="1" customWidth="1"/>
  </cols>
  <sheetData>
    <row r="1" spans="1:19" x14ac:dyDescent="0.25">
      <c r="B1" t="s">
        <v>8</v>
      </c>
    </row>
    <row r="2" spans="1:19" x14ac:dyDescent="0.25">
      <c r="J2" t="s">
        <v>29</v>
      </c>
      <c r="L2" s="1" t="s">
        <v>30</v>
      </c>
      <c r="M2" s="1">
        <v>3</v>
      </c>
      <c r="N2" s="18"/>
    </row>
    <row r="3" spans="1:19" x14ac:dyDescent="0.25">
      <c r="O3" s="17" t="s">
        <v>33</v>
      </c>
      <c r="P3" s="17"/>
      <c r="Q3" s="17"/>
    </row>
    <row r="4" spans="1:19" ht="30" x14ac:dyDescent="0.25">
      <c r="A4" s="2" t="s">
        <v>0</v>
      </c>
      <c r="B4" s="2" t="s">
        <v>1</v>
      </c>
      <c r="C4" s="2" t="s">
        <v>20</v>
      </c>
      <c r="D4" s="3" t="s">
        <v>9</v>
      </c>
      <c r="E4" s="13" t="s">
        <v>15</v>
      </c>
      <c r="F4" s="3" t="s">
        <v>10</v>
      </c>
      <c r="G4" s="3" t="s">
        <v>11</v>
      </c>
      <c r="H4" s="13" t="s">
        <v>27</v>
      </c>
      <c r="I4" s="3" t="s">
        <v>12</v>
      </c>
      <c r="J4" s="13" t="s">
        <v>28</v>
      </c>
      <c r="K4" s="3" t="s">
        <v>13</v>
      </c>
      <c r="L4" s="13" t="s">
        <v>14</v>
      </c>
      <c r="M4" s="3" t="s">
        <v>16</v>
      </c>
      <c r="N4" s="3" t="s">
        <v>32</v>
      </c>
      <c r="O4" s="14">
        <v>0</v>
      </c>
      <c r="P4" s="14">
        <v>1000</v>
      </c>
      <c r="Q4" s="14">
        <v>2000</v>
      </c>
      <c r="R4" s="23" t="s">
        <v>35</v>
      </c>
      <c r="S4" s="15" t="s">
        <v>36</v>
      </c>
    </row>
    <row r="5" spans="1:19" x14ac:dyDescent="0.25">
      <c r="A5" s="3" t="s">
        <v>4</v>
      </c>
      <c r="B5" s="3" t="s">
        <v>18</v>
      </c>
      <c r="C5" s="4">
        <v>3718</v>
      </c>
      <c r="D5" s="3">
        <v>3</v>
      </c>
      <c r="E5" s="3">
        <v>301</v>
      </c>
      <c r="F5" s="3">
        <v>1020</v>
      </c>
      <c r="G5" s="3">
        <v>718</v>
      </c>
      <c r="H5" s="3"/>
      <c r="I5" s="3">
        <v>241</v>
      </c>
      <c r="J5" s="13">
        <f>I5</f>
        <v>241</v>
      </c>
      <c r="K5" s="3">
        <v>0</v>
      </c>
      <c r="L5" s="5">
        <v>0.09</v>
      </c>
      <c r="M5" s="3">
        <v>2010</v>
      </c>
      <c r="N5" s="3">
        <f>0+362-718</f>
        <v>-356</v>
      </c>
      <c r="O5" s="15">
        <f>MIN(E5, $M$2*J5-H5)+N5</f>
        <v>-55</v>
      </c>
      <c r="P5" s="15">
        <f xml:space="preserve"> MAX($M$2*J5,$P$4+E5)+N5</f>
        <v>945</v>
      </c>
      <c r="Q5" s="15"/>
      <c r="R5" s="15">
        <v>733</v>
      </c>
      <c r="S5" s="24">
        <f>R5/C5</f>
        <v>0.19714900484131254</v>
      </c>
    </row>
    <row r="6" spans="1:19" x14ac:dyDescent="0.25">
      <c r="A6" s="3" t="s">
        <v>3</v>
      </c>
      <c r="B6" s="3" t="s">
        <v>19</v>
      </c>
      <c r="C6" s="4">
        <v>3912</v>
      </c>
      <c r="D6" s="3">
        <v>28</v>
      </c>
      <c r="E6" s="3">
        <v>-59</v>
      </c>
      <c r="F6" s="3">
        <v>11677</v>
      </c>
      <c r="G6" s="3">
        <v>11737</v>
      </c>
      <c r="H6" s="3">
        <v>0</v>
      </c>
      <c r="I6" s="3">
        <v>-56</v>
      </c>
      <c r="J6" s="13">
        <f t="shared" ref="J6:J10" si="0">I6</f>
        <v>-56</v>
      </c>
      <c r="K6" s="3">
        <v>0</v>
      </c>
      <c r="L6" s="5">
        <v>0.14000000000000001</v>
      </c>
      <c r="M6" s="3">
        <v>2010</v>
      </c>
      <c r="N6" s="3">
        <f xml:space="preserve"> 9778-10962+1362-655-119</f>
        <v>-596</v>
      </c>
      <c r="O6" s="15">
        <f t="shared" ref="O6:O11" si="1">MIN(E6, $M$2*J6-H6)+N6</f>
        <v>-764</v>
      </c>
      <c r="P6" s="15">
        <f t="shared" ref="P6:P11" si="2" xml:space="preserve"> MAX($M$2*J6,$P$4+E6)+N6</f>
        <v>345</v>
      </c>
      <c r="Q6" s="15"/>
      <c r="R6" s="15">
        <v>2738</v>
      </c>
      <c r="S6" s="24">
        <f t="shared" ref="S6:S11" si="3">R6/C6</f>
        <v>0.69989775051124747</v>
      </c>
    </row>
    <row r="7" spans="1:19" x14ac:dyDescent="0.25">
      <c r="A7" s="21" t="s">
        <v>34</v>
      </c>
      <c r="B7" s="3" t="s">
        <v>25</v>
      </c>
      <c r="C7" s="4">
        <v>2870</v>
      </c>
      <c r="D7" s="3">
        <v>14</v>
      </c>
      <c r="E7" s="3">
        <v>2430</v>
      </c>
      <c r="F7" s="3">
        <v>3580</v>
      </c>
      <c r="G7" s="3">
        <v>1100</v>
      </c>
      <c r="H7" s="3">
        <v>90</v>
      </c>
      <c r="I7" s="3">
        <v>200</v>
      </c>
      <c r="J7" s="13">
        <f t="shared" si="0"/>
        <v>200</v>
      </c>
      <c r="K7" s="3">
        <v>870</v>
      </c>
      <c r="L7" s="5">
        <v>-0.09</v>
      </c>
      <c r="M7" s="3">
        <v>2009</v>
      </c>
      <c r="N7" s="3">
        <f>1170+620-240</f>
        <v>1550</v>
      </c>
      <c r="O7" s="15">
        <f t="shared" si="1"/>
        <v>2060</v>
      </c>
      <c r="P7" s="15">
        <f t="shared" si="2"/>
        <v>4980</v>
      </c>
      <c r="Q7" s="15"/>
      <c r="R7" s="15">
        <v>1122</v>
      </c>
      <c r="S7" s="24">
        <f t="shared" si="3"/>
        <v>0.39094076655052262</v>
      </c>
    </row>
    <row r="8" spans="1:19" x14ac:dyDescent="0.25">
      <c r="A8" s="20" t="s">
        <v>7</v>
      </c>
      <c r="B8" s="3" t="s">
        <v>26</v>
      </c>
      <c r="C8" s="4">
        <v>2520</v>
      </c>
      <c r="D8" s="3">
        <v>23</v>
      </c>
      <c r="E8" s="3">
        <v>1162</v>
      </c>
      <c r="F8" s="7">
        <v>1919</v>
      </c>
      <c r="G8" s="3">
        <v>716</v>
      </c>
      <c r="H8" s="3">
        <v>20</v>
      </c>
      <c r="I8" s="3">
        <v>192</v>
      </c>
      <c r="J8" s="13">
        <f t="shared" si="0"/>
        <v>192</v>
      </c>
      <c r="K8" s="3">
        <v>0</v>
      </c>
      <c r="L8" s="25">
        <v>-0.28000000000000003</v>
      </c>
      <c r="M8" s="3">
        <v>2010</v>
      </c>
      <c r="N8" s="3">
        <f>1415-400-295+255</f>
        <v>975</v>
      </c>
      <c r="O8" s="15">
        <f t="shared" si="1"/>
        <v>1531</v>
      </c>
      <c r="P8" s="15">
        <f t="shared" si="2"/>
        <v>3137</v>
      </c>
      <c r="Q8" s="15"/>
      <c r="R8" s="15">
        <v>1083</v>
      </c>
      <c r="S8" s="24">
        <f t="shared" si="3"/>
        <v>0.42976190476190479</v>
      </c>
    </row>
    <row r="9" spans="1:19" x14ac:dyDescent="0.25">
      <c r="A9" s="10" t="s">
        <v>2</v>
      </c>
      <c r="B9" s="10" t="s">
        <v>25</v>
      </c>
      <c r="C9" s="11">
        <v>2310</v>
      </c>
      <c r="D9" s="10">
        <v>4</v>
      </c>
      <c r="E9" s="10">
        <v>85</v>
      </c>
      <c r="F9" s="10">
        <v>901</v>
      </c>
      <c r="G9" s="10">
        <v>710</v>
      </c>
      <c r="H9" s="10">
        <v>0</v>
      </c>
      <c r="I9" s="10">
        <v>8</v>
      </c>
      <c r="J9" s="22">
        <f>I9+500</f>
        <v>508</v>
      </c>
      <c r="K9" s="10"/>
      <c r="L9" s="12">
        <v>-0.13</v>
      </c>
      <c r="M9" s="10">
        <v>2010</v>
      </c>
      <c r="N9" s="10">
        <f>317+293-706</f>
        <v>-96</v>
      </c>
      <c r="O9" s="15">
        <f t="shared" si="1"/>
        <v>-11</v>
      </c>
      <c r="P9" s="15">
        <f t="shared" si="2"/>
        <v>1428</v>
      </c>
      <c r="Q9" s="15"/>
      <c r="R9" s="15">
        <v>950</v>
      </c>
      <c r="S9" s="24">
        <f t="shared" si="3"/>
        <v>0.41125541125541126</v>
      </c>
    </row>
    <row r="10" spans="1:19" x14ac:dyDescent="0.25">
      <c r="A10" s="6" t="s">
        <v>6</v>
      </c>
      <c r="B10" s="3" t="s">
        <v>17</v>
      </c>
      <c r="C10" s="8">
        <v>1350</v>
      </c>
      <c r="D10" s="3">
        <v>3</v>
      </c>
      <c r="E10" s="3">
        <v>338</v>
      </c>
      <c r="F10" s="3">
        <v>615</v>
      </c>
      <c r="G10" s="3">
        <v>276</v>
      </c>
      <c r="H10" s="3">
        <v>44</v>
      </c>
      <c r="I10" s="3">
        <v>230</v>
      </c>
      <c r="J10" s="13">
        <f t="shared" si="0"/>
        <v>230</v>
      </c>
      <c r="K10" s="3"/>
      <c r="L10" s="25">
        <v>0.41</v>
      </c>
      <c r="M10" s="3">
        <v>2010</v>
      </c>
      <c r="N10" s="3">
        <f>553-57-101+21</f>
        <v>416</v>
      </c>
      <c r="O10" s="15">
        <f t="shared" si="1"/>
        <v>754</v>
      </c>
      <c r="P10" s="15">
        <f t="shared" si="2"/>
        <v>1754</v>
      </c>
      <c r="Q10" s="15"/>
      <c r="R10" s="15">
        <v>614</v>
      </c>
      <c r="S10" s="24">
        <f t="shared" si="3"/>
        <v>0.45481481481481484</v>
      </c>
    </row>
    <row r="11" spans="1:19" x14ac:dyDescent="0.25">
      <c r="A11" s="3" t="s">
        <v>5</v>
      </c>
      <c r="B11" s="3" t="s">
        <v>24</v>
      </c>
      <c r="C11" s="4">
        <v>324</v>
      </c>
      <c r="D11" s="3">
        <v>2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15">
        <f t="shared" si="1"/>
        <v>0</v>
      </c>
      <c r="P11" s="15">
        <f t="shared" si="2"/>
        <v>1000</v>
      </c>
      <c r="Q11" s="15"/>
      <c r="R11" s="15"/>
      <c r="S11" s="24">
        <f t="shared" si="3"/>
        <v>0</v>
      </c>
    </row>
    <row r="12" spans="1:19" x14ac:dyDescent="0.25">
      <c r="B12" s="10" t="s">
        <v>31</v>
      </c>
      <c r="C12" s="16">
        <f>SUM(C5:C11)</f>
        <v>17004</v>
      </c>
    </row>
    <row r="19" spans="1:14" x14ac:dyDescent="0.25">
      <c r="A19" s="3" t="s">
        <v>23</v>
      </c>
      <c r="B19" s="3"/>
      <c r="C19" s="4">
        <v>194</v>
      </c>
      <c r="D19" s="3"/>
      <c r="E19" s="3"/>
      <c r="F19" s="3"/>
      <c r="G19" s="3"/>
      <c r="H19" s="3"/>
      <c r="I19" s="3"/>
      <c r="J19" s="3"/>
      <c r="K19" s="3"/>
      <c r="L19" s="5"/>
      <c r="M19" s="3"/>
      <c r="N19" s="19"/>
    </row>
    <row r="20" spans="1:14" ht="38.25" x14ac:dyDescent="0.25">
      <c r="A20" s="9" t="s">
        <v>21</v>
      </c>
      <c r="B20" s="6" t="s">
        <v>22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8"/>
    </row>
  </sheetData>
  <sortState ref="A6:K13">
    <sortCondition descending="1" ref="C6:C13"/>
  </sortState>
  <mergeCells count="1">
    <mergeCell ref="O3:Q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Perso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Olivier</cp:lastModifiedBy>
  <dcterms:created xsi:type="dcterms:W3CDTF">2012-02-17T10:04:23Z</dcterms:created>
  <dcterms:modified xsi:type="dcterms:W3CDTF">2012-02-17T14:18:19Z</dcterms:modified>
</cp:coreProperties>
</file>