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505" activeTab="1"/>
  </bookViews>
  <sheets>
    <sheet name="Financement" sheetId="1" r:id="rId1"/>
    <sheet name="Patrimoine" sheetId="2" r:id="rId2"/>
    <sheet name="Revenus" sheetId="3" r:id="rId3"/>
    <sheet name="Détail emp.locatif" sheetId="4" r:id="rId4"/>
  </sheets>
  <calcPr calcId="125725"/>
</workbook>
</file>

<file path=xl/calcChain.xml><?xml version="1.0" encoding="utf-8"?>
<calcChain xmlns="http://schemas.openxmlformats.org/spreadsheetml/2006/main">
  <c r="G10" i="4"/>
  <c r="G9"/>
  <c r="G8"/>
  <c r="G7"/>
  <c r="G6"/>
  <c r="C10"/>
  <c r="F10"/>
  <c r="E10"/>
  <c r="D10"/>
  <c r="B10"/>
  <c r="D13" i="3"/>
  <c r="B13"/>
  <c r="H31" i="2"/>
  <c r="F31"/>
  <c r="B31"/>
  <c r="F20"/>
  <c r="F21" s="1"/>
  <c r="E17"/>
  <c r="E19" s="1"/>
  <c r="E22" s="1"/>
  <c r="H13"/>
  <c r="E13"/>
  <c r="E12"/>
  <c r="D8" i="1"/>
  <c r="D10" s="1"/>
  <c r="B6"/>
  <c r="D5"/>
  <c r="B8" s="1"/>
  <c r="F4"/>
  <c r="B10" l="1"/>
  <c r="B13" s="1"/>
  <c r="D6"/>
  <c r="D13" s="1"/>
</calcChain>
</file>

<file path=xl/sharedStrings.xml><?xml version="1.0" encoding="utf-8"?>
<sst xmlns="http://schemas.openxmlformats.org/spreadsheetml/2006/main" count="119" uniqueCount="99">
  <si>
    <t>Opération Vente Maison</t>
  </si>
  <si>
    <t>Opération Nelle Maison</t>
  </si>
  <si>
    <t>Après opération</t>
  </si>
  <si>
    <t>Vente</t>
  </si>
  <si>
    <t>Rachat R.P.</t>
  </si>
  <si>
    <t>Plus value dégagée</t>
  </si>
  <si>
    <t>rembourt emprunt en cours</t>
  </si>
  <si>
    <t xml:space="preserve">Frais notaire </t>
  </si>
  <si>
    <t>Résultat vente</t>
  </si>
  <si>
    <t>Total projet</t>
  </si>
  <si>
    <t>Notaire Nelle maison</t>
  </si>
  <si>
    <t>Apport</t>
  </si>
  <si>
    <t>Reg Fr. Notaire</t>
  </si>
  <si>
    <t>Résultat épargne</t>
  </si>
  <si>
    <t>Total Invest Revellat</t>
  </si>
  <si>
    <t>Contrat ass.Vie</t>
  </si>
  <si>
    <t>Loyer Famille Revellat</t>
  </si>
  <si>
    <t>Solde Ep. Après opération</t>
  </si>
  <si>
    <t>Emprunt</t>
  </si>
  <si>
    <t xml:space="preserve">Prix mise en vente de la maison actuelle : 680 000 € </t>
  </si>
  <si>
    <t>Emprunt maximum souhaité 300 k€ - Minimum 225 k€</t>
  </si>
  <si>
    <t>Scénario pessimiste :</t>
  </si>
  <si>
    <t>BILAN PATRIMONIAL 2014</t>
  </si>
  <si>
    <t>COMPOSITION DE L'ACTIF</t>
  </si>
  <si>
    <t>Désignation du bien</t>
  </si>
  <si>
    <t>Date acquisition</t>
  </si>
  <si>
    <t>Mode détention</t>
  </si>
  <si>
    <t>Détenteur</t>
  </si>
  <si>
    <t>Valeur estimée</t>
  </si>
  <si>
    <t>Emprunt restant dû</t>
  </si>
  <si>
    <t>Date fin échéance</t>
  </si>
  <si>
    <t>Rev. Locatifs 2019</t>
  </si>
  <si>
    <t>IMMOBILIER</t>
  </si>
  <si>
    <t>Résidence Principale</t>
  </si>
  <si>
    <t>Bry-sur-Marne</t>
  </si>
  <si>
    <t>PP Rés. Principale</t>
  </si>
  <si>
    <t>Commun</t>
  </si>
  <si>
    <t>Immobilier de rapport</t>
  </si>
  <si>
    <t>La Londe Moulin Vieux</t>
  </si>
  <si>
    <t>Indivision 57 %</t>
  </si>
  <si>
    <t>Mme</t>
  </si>
  <si>
    <t>Indivision 43 %</t>
  </si>
  <si>
    <t>Enfants</t>
  </si>
  <si>
    <t>Besson Brunoy</t>
  </si>
  <si>
    <t>PP</t>
  </si>
  <si>
    <t>Robien Pleurtuys</t>
  </si>
  <si>
    <t>TOTAL immobilier</t>
  </si>
  <si>
    <t>LIQUIDITES</t>
  </si>
  <si>
    <t>Liquidités comptes</t>
  </si>
  <si>
    <t>Contrat Ass-Vie</t>
  </si>
  <si>
    <t>Total liquidité</t>
  </si>
  <si>
    <t>ACTIF</t>
  </si>
  <si>
    <t>Total Actif</t>
  </si>
  <si>
    <t>TOTAL Emprunt en cours</t>
  </si>
  <si>
    <t xml:space="preserve">TOTAL Passif </t>
  </si>
  <si>
    <t>BALANCE ACTIF</t>
  </si>
  <si>
    <t>LES FLUX Revenus et charges annuelles</t>
  </si>
  <si>
    <t>REVENUS</t>
  </si>
  <si>
    <t>CHARGES</t>
  </si>
  <si>
    <t>Revenus Professionnels</t>
  </si>
  <si>
    <t>Emprunts</t>
  </si>
  <si>
    <t>Revenus Fonciers</t>
  </si>
  <si>
    <t>Impôts fonciers</t>
  </si>
  <si>
    <t>Revenus Mobiliers</t>
  </si>
  <si>
    <t>Impôts Revenus</t>
  </si>
  <si>
    <t>Etudes Enfants</t>
  </si>
  <si>
    <t>Dépenses Foyer</t>
  </si>
  <si>
    <t>Travaux Rés. Princ.</t>
  </si>
  <si>
    <t>BALANCE FLUX</t>
  </si>
  <si>
    <t>Revenus Prof. M.</t>
  </si>
  <si>
    <t>Revenus Prof. Mme</t>
  </si>
  <si>
    <t>La Londe</t>
  </si>
  <si>
    <t>Brunoy</t>
  </si>
  <si>
    <t>Pleurtuit</t>
  </si>
  <si>
    <t>Profession M. Ingénieur chez Xerox, ancienneté 29 ans</t>
  </si>
  <si>
    <t>Profession Mme Sophrologue en profession libérale, lancement activité en octobre 2013</t>
  </si>
  <si>
    <t>Bilan patrimonial</t>
  </si>
  <si>
    <t>Immobilier</t>
  </si>
  <si>
    <t>Maison principale</t>
  </si>
  <si>
    <t>la londe monlinvieux</t>
  </si>
  <si>
    <t>besson brunoy</t>
  </si>
  <si>
    <t>total immobilier</t>
  </si>
  <si>
    <t>robien pleurtuis</t>
  </si>
  <si>
    <t>fonciers mensuels</t>
  </si>
  <si>
    <t>Emprunt mensuel</t>
  </si>
  <si>
    <t>Remboursement</t>
  </si>
  <si>
    <t>Revenus locatif</t>
  </si>
  <si>
    <t>mensuelles</t>
  </si>
  <si>
    <t>Taxes</t>
  </si>
  <si>
    <t>foncières /mois</t>
  </si>
  <si>
    <t>GAINS</t>
  </si>
  <si>
    <t>Charges total</t>
  </si>
  <si>
    <t>Valeur</t>
  </si>
  <si>
    <t>des biens</t>
  </si>
  <si>
    <t>Effort d'épargne réel</t>
  </si>
  <si>
    <t>DEMANDE DE FINANCEMENT MAISON VILLIERS SUR MARNE -REVELLAT</t>
  </si>
  <si>
    <t>Consitution d'une SCI en raison de l'activité professionnelle de Mme Revellat en tant que sophrologue</t>
  </si>
  <si>
    <t>Rembourst par la SCI</t>
  </si>
  <si>
    <t>Loyer prof. Libérale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</si>
</sst>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0.00_ ;[Red]\-0.00\ 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b/>
      <sz val="10"/>
      <color rgb="FF00206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3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59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Fill="1" applyBorder="1"/>
    <xf numFmtId="3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2" fillId="0" borderId="1" xfId="0" applyNumberFormat="1" applyFont="1" applyBorder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0" fontId="8" fillId="3" borderId="1" xfId="0" applyFont="1" applyFill="1" applyBorder="1"/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3" fontId="0" fillId="3" borderId="1" xfId="0" applyNumberFormat="1" applyFill="1" applyBorder="1"/>
    <xf numFmtId="0" fontId="0" fillId="3" borderId="1" xfId="0" applyFill="1" applyBorder="1"/>
    <xf numFmtId="0" fontId="7" fillId="3" borderId="1" xfId="0" applyFont="1" applyFill="1" applyBorder="1"/>
    <xf numFmtId="3" fontId="7" fillId="3" borderId="1" xfId="0" applyNumberFormat="1" applyFont="1" applyFill="1" applyBorder="1"/>
    <xf numFmtId="14" fontId="0" fillId="3" borderId="1" xfId="0" applyNumberFormat="1" applyFill="1" applyBorder="1"/>
    <xf numFmtId="164" fontId="7" fillId="2" borderId="1" xfId="0" applyNumberFormat="1" applyFont="1" applyFill="1" applyBorder="1"/>
    <xf numFmtId="165" fontId="7" fillId="2" borderId="1" xfId="0" applyNumberFormat="1" applyFont="1" applyFill="1" applyBorder="1"/>
    <xf numFmtId="3" fontId="7" fillId="3" borderId="1" xfId="0" applyNumberFormat="1" applyFont="1" applyFill="1" applyBorder="1" applyAlignment="1">
      <alignment vertical="center"/>
    </xf>
    <xf numFmtId="0" fontId="9" fillId="3" borderId="1" xfId="0" applyFont="1" applyFill="1" applyBorder="1"/>
    <xf numFmtId="3" fontId="10" fillId="3" borderId="1" xfId="0" applyNumberFormat="1" applyFont="1" applyFill="1" applyBorder="1"/>
    <xf numFmtId="164" fontId="3" fillId="2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7" fillId="0" borderId="1" xfId="0" applyFont="1" applyFill="1" applyBorder="1"/>
    <xf numFmtId="0" fontId="7" fillId="4" borderId="1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2" fillId="4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2" fillId="5" borderId="1" xfId="0" applyFont="1" applyFill="1" applyBorder="1"/>
    <xf numFmtId="3" fontId="2" fillId="5" borderId="1" xfId="0" applyNumberFormat="1" applyFont="1" applyFill="1" applyBorder="1"/>
    <xf numFmtId="0" fontId="3" fillId="5" borderId="1" xfId="0" applyFont="1" applyFill="1" applyBorder="1"/>
    <xf numFmtId="3" fontId="3" fillId="5" borderId="1" xfId="0" applyNumberFormat="1" applyFont="1" applyFill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11" fillId="6" borderId="1" xfId="0" applyFont="1" applyFill="1" applyBorder="1"/>
    <xf numFmtId="0" fontId="0" fillId="6" borderId="1" xfId="0" applyFill="1" applyBorder="1"/>
    <xf numFmtId="0" fontId="3" fillId="6" borderId="1" xfId="0" applyFont="1" applyFill="1" applyBorder="1"/>
    <xf numFmtId="3" fontId="0" fillId="6" borderId="1" xfId="0" applyNumberFormat="1" applyFill="1" applyBorder="1"/>
    <xf numFmtId="3" fontId="0" fillId="2" borderId="1" xfId="0" applyNumberFormat="1" applyFill="1" applyBorder="1"/>
    <xf numFmtId="0" fontId="10" fillId="6" borderId="1" xfId="0" applyFont="1" applyFill="1" applyBorder="1"/>
    <xf numFmtId="3" fontId="10" fillId="6" borderId="1" xfId="0" applyNumberFormat="1" applyFont="1" applyFill="1" applyBorder="1"/>
    <xf numFmtId="3" fontId="10" fillId="2" borderId="1" xfId="0" applyNumberFormat="1" applyFont="1" applyFill="1" applyBorder="1"/>
    <xf numFmtId="0" fontId="0" fillId="6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right" vertical="center" wrapText="1"/>
    </xf>
    <xf numFmtId="3" fontId="0" fillId="0" borderId="0" xfId="0" applyNumberFormat="1" applyFill="1" applyBorder="1"/>
    <xf numFmtId="0" fontId="0" fillId="0" borderId="0" xfId="0" applyFill="1" applyBorder="1"/>
    <xf numFmtId="3" fontId="7" fillId="0" borderId="0" xfId="0" applyNumberFormat="1" applyFont="1" applyFill="1" applyBorder="1" applyAlignment="1">
      <alignment vertical="center"/>
    </xf>
    <xf numFmtId="165" fontId="7" fillId="0" borderId="0" xfId="0" applyNumberFormat="1" applyFont="1" applyFill="1" applyBorder="1"/>
    <xf numFmtId="165" fontId="8" fillId="0" borderId="0" xfId="0" applyNumberFormat="1" applyFont="1" applyFill="1" applyBorder="1"/>
    <xf numFmtId="0" fontId="1" fillId="0" borderId="1" xfId="0" applyFont="1" applyBorder="1"/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9" borderId="1" xfId="0" applyFont="1" applyFill="1" applyBorder="1"/>
    <xf numFmtId="0" fontId="7" fillId="8" borderId="1" xfId="0" applyFont="1" applyFill="1" applyBorder="1"/>
    <xf numFmtId="165" fontId="7" fillId="8" borderId="1" xfId="0" applyNumberFormat="1" applyFont="1" applyFill="1" applyBorder="1"/>
    <xf numFmtId="0" fontId="7" fillId="9" borderId="1" xfId="0" applyFont="1" applyFill="1" applyBorder="1"/>
    <xf numFmtId="3" fontId="7" fillId="9" borderId="1" xfId="0" applyNumberFormat="1" applyFont="1" applyFill="1" applyBorder="1"/>
    <xf numFmtId="164" fontId="7" fillId="9" borderId="1" xfId="0" applyNumberFormat="1" applyFont="1" applyFill="1" applyBorder="1"/>
    <xf numFmtId="3" fontId="8" fillId="9" borderId="1" xfId="0" applyNumberFormat="1" applyFont="1" applyFill="1" applyBorder="1"/>
    <xf numFmtId="164" fontId="8" fillId="9" borderId="1" xfId="0" applyNumberFormat="1" applyFont="1" applyFill="1" applyBorder="1"/>
    <xf numFmtId="0" fontId="8" fillId="0" borderId="2" xfId="0" applyFont="1" applyFill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164" fontId="8" fillId="2" borderId="1" xfId="0" applyNumberFormat="1" applyFont="1" applyFill="1" applyBorder="1"/>
    <xf numFmtId="164" fontId="7" fillId="0" borderId="0" xfId="0" applyNumberFormat="1" applyFont="1" applyFill="1" applyBorder="1"/>
    <xf numFmtId="164" fontId="8" fillId="0" borderId="0" xfId="0" applyNumberFormat="1" applyFont="1" applyFill="1" applyBorder="1"/>
    <xf numFmtId="165" fontId="7" fillId="0" borderId="1" xfId="0" applyNumberFormat="1" applyFont="1" applyFill="1" applyBorder="1"/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165" fontId="7" fillId="8" borderId="3" xfId="0" applyNumberFormat="1" applyFont="1" applyFill="1" applyBorder="1"/>
    <xf numFmtId="3" fontId="0" fillId="3" borderId="3" xfId="0" applyNumberFormat="1" applyFill="1" applyBorder="1" applyAlignment="1">
      <alignment horizontal="right" vertical="center" wrapText="1"/>
    </xf>
    <xf numFmtId="165" fontId="7" fillId="9" borderId="3" xfId="0" applyNumberFormat="1" applyFont="1" applyFill="1" applyBorder="1"/>
    <xf numFmtId="3" fontId="0" fillId="3" borderId="3" xfId="0" applyNumberFormat="1" applyFill="1" applyBorder="1"/>
    <xf numFmtId="3" fontId="7" fillId="3" borderId="3" xfId="0" applyNumberFormat="1" applyFont="1" applyFill="1" applyBorder="1" applyAlignment="1">
      <alignment vertical="center"/>
    </xf>
    <xf numFmtId="164" fontId="8" fillId="9" borderId="3" xfId="0" applyNumberFormat="1" applyFont="1" applyFill="1" applyBorder="1"/>
    <xf numFmtId="0" fontId="1" fillId="0" borderId="4" xfId="0" applyFont="1" applyBorder="1"/>
    <xf numFmtId="165" fontId="8" fillId="0" borderId="4" xfId="0" applyNumberFormat="1" applyFont="1" applyFill="1" applyBorder="1" applyAlignment="1">
      <alignment wrapText="1"/>
    </xf>
    <xf numFmtId="165" fontId="7" fillId="8" borderId="4" xfId="0" applyNumberFormat="1" applyFont="1" applyFill="1" applyBorder="1"/>
    <xf numFmtId="164" fontId="7" fillId="9" borderId="4" xfId="0" applyNumberFormat="1" applyFont="1" applyFill="1" applyBorder="1"/>
    <xf numFmtId="164" fontId="8" fillId="9" borderId="4" xfId="0" applyNumberFormat="1" applyFont="1" applyFill="1" applyBorder="1"/>
    <xf numFmtId="0" fontId="0" fillId="0" borderId="4" xfId="0" applyBorder="1"/>
    <xf numFmtId="0" fontId="1" fillId="0" borderId="5" xfId="0" applyFont="1" applyBorder="1"/>
    <xf numFmtId="165" fontId="8" fillId="0" borderId="5" xfId="0" applyNumberFormat="1" applyFont="1" applyFill="1" applyBorder="1" applyAlignment="1">
      <alignment wrapText="1"/>
    </xf>
    <xf numFmtId="165" fontId="7" fillId="8" borderId="5" xfId="0" applyNumberFormat="1" applyFont="1" applyFill="1" applyBorder="1"/>
    <xf numFmtId="164" fontId="7" fillId="9" borderId="5" xfId="0" applyNumberFormat="1" applyFont="1" applyFill="1" applyBorder="1"/>
    <xf numFmtId="164" fontId="8" fillId="9" borderId="5" xfId="0" applyNumberFormat="1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F17" sqref="F17"/>
    </sheetView>
  </sheetViews>
  <sheetFormatPr baseColWidth="10" defaultRowHeight="15"/>
  <cols>
    <col min="1" max="1" width="24.140625" customWidth="1"/>
    <col min="3" max="3" width="17.85546875" customWidth="1"/>
    <col min="4" max="4" width="11.28515625" customWidth="1"/>
    <col min="5" max="5" width="18.5703125" customWidth="1"/>
  </cols>
  <sheetData>
    <row r="1" spans="1:6">
      <c r="A1" s="1" t="s">
        <v>95</v>
      </c>
    </row>
    <row r="2" spans="1:6">
      <c r="A2" s="1" t="s">
        <v>21</v>
      </c>
    </row>
    <row r="3" spans="1:6">
      <c r="A3" s="2" t="s">
        <v>0</v>
      </c>
      <c r="B3" s="3"/>
      <c r="C3" s="2" t="s">
        <v>1</v>
      </c>
      <c r="D3" s="4"/>
      <c r="E3" s="5" t="s">
        <v>2</v>
      </c>
      <c r="F3" s="3"/>
    </row>
    <row r="4" spans="1:6">
      <c r="A4" s="6" t="s">
        <v>3</v>
      </c>
      <c r="B4" s="7">
        <v>620000</v>
      </c>
      <c r="C4" s="8" t="s">
        <v>4</v>
      </c>
      <c r="D4" s="7">
        <v>525000</v>
      </c>
      <c r="E4" s="4" t="s">
        <v>5</v>
      </c>
      <c r="F4" s="7">
        <f>B4-D4</f>
        <v>95000</v>
      </c>
    </row>
    <row r="5" spans="1:6">
      <c r="A5" s="6" t="s">
        <v>6</v>
      </c>
      <c r="B5" s="7">
        <v>92000</v>
      </c>
      <c r="C5" s="8" t="s">
        <v>7</v>
      </c>
      <c r="D5" s="7">
        <f>D4*0.072</f>
        <v>37800</v>
      </c>
      <c r="E5" s="3"/>
      <c r="F5" s="3"/>
    </row>
    <row r="6" spans="1:6">
      <c r="A6" s="6" t="s">
        <v>8</v>
      </c>
      <c r="B6" s="7">
        <f>B4-B5</f>
        <v>528000</v>
      </c>
      <c r="C6" s="8" t="s">
        <v>9</v>
      </c>
      <c r="D6" s="7">
        <f>D4+D5</f>
        <v>562800</v>
      </c>
      <c r="E6" s="7"/>
      <c r="F6" s="3"/>
    </row>
    <row r="7" spans="1:6">
      <c r="A7" s="6"/>
      <c r="B7" s="7"/>
      <c r="C7" s="8"/>
      <c r="D7" s="7"/>
      <c r="E7" s="7"/>
      <c r="F7" s="3"/>
    </row>
    <row r="8" spans="1:6">
      <c r="A8" s="4" t="s">
        <v>10</v>
      </c>
      <c r="B8" s="7">
        <f>D5</f>
        <v>37800</v>
      </c>
      <c r="C8" s="8" t="s">
        <v>11</v>
      </c>
      <c r="D8" s="7">
        <f>B9</f>
        <v>300000</v>
      </c>
      <c r="E8" s="3"/>
      <c r="F8" s="3"/>
    </row>
    <row r="9" spans="1:6">
      <c r="A9" s="4" t="s">
        <v>11</v>
      </c>
      <c r="B9" s="7">
        <v>300000</v>
      </c>
      <c r="C9" s="8" t="s">
        <v>12</v>
      </c>
      <c r="D9" s="7">
        <v>37800</v>
      </c>
      <c r="E9" s="3"/>
      <c r="F9" s="3"/>
    </row>
    <row r="10" spans="1:6">
      <c r="A10" s="4" t="s">
        <v>13</v>
      </c>
      <c r="B10" s="7">
        <f>B6-B8-B9</f>
        <v>190200</v>
      </c>
      <c r="C10" s="8" t="s">
        <v>14</v>
      </c>
      <c r="D10" s="7">
        <f>D8+D9</f>
        <v>337800</v>
      </c>
      <c r="E10" s="4" t="s">
        <v>97</v>
      </c>
      <c r="F10" s="3">
        <v>1740</v>
      </c>
    </row>
    <row r="11" spans="1:6">
      <c r="A11" s="4" t="s">
        <v>15</v>
      </c>
      <c r="B11" s="7">
        <v>150000</v>
      </c>
      <c r="C11" s="8"/>
      <c r="D11" s="7"/>
      <c r="E11" s="9" t="s">
        <v>98</v>
      </c>
      <c r="F11" s="3">
        <v>870</v>
      </c>
    </row>
    <row r="12" spans="1:6">
      <c r="A12" s="4"/>
      <c r="B12" s="7"/>
      <c r="C12" s="3"/>
      <c r="D12" s="3"/>
      <c r="E12" s="4" t="s">
        <v>16</v>
      </c>
      <c r="F12" s="3">
        <v>870</v>
      </c>
    </row>
    <row r="13" spans="1:6">
      <c r="A13" s="4" t="s">
        <v>17</v>
      </c>
      <c r="B13" s="7">
        <f>B10+B11</f>
        <v>340200</v>
      </c>
      <c r="C13" s="8" t="s">
        <v>18</v>
      </c>
      <c r="D13" s="10">
        <f>D6-D10</f>
        <v>225000</v>
      </c>
      <c r="E13" s="3"/>
      <c r="F13" s="3"/>
    </row>
    <row r="14" spans="1:6">
      <c r="A14" s="3"/>
      <c r="B14" s="3"/>
      <c r="C14" s="3"/>
      <c r="D14" s="3"/>
      <c r="E14" s="3"/>
      <c r="F14" s="2"/>
    </row>
    <row r="16" spans="1:6">
      <c r="A16" s="11" t="s">
        <v>19</v>
      </c>
    </row>
    <row r="17" spans="1:1">
      <c r="A17" s="11" t="s">
        <v>20</v>
      </c>
    </row>
    <row r="18" spans="1:1">
      <c r="A18" s="1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J19" sqref="J19"/>
    </sheetView>
  </sheetViews>
  <sheetFormatPr baseColWidth="10" defaultRowHeight="15"/>
  <cols>
    <col min="1" max="1" width="18.42578125" customWidth="1"/>
    <col min="2" max="2" width="12.140625" customWidth="1"/>
    <col min="3" max="3" width="15.5703125" customWidth="1"/>
  </cols>
  <sheetData>
    <row r="1" spans="1:8" ht="18">
      <c r="B1" s="12" t="s">
        <v>22</v>
      </c>
    </row>
    <row r="2" spans="1:8">
      <c r="A2" s="13" t="s">
        <v>23</v>
      </c>
    </row>
    <row r="3" spans="1:8" ht="38.25">
      <c r="A3" s="14" t="s">
        <v>24</v>
      </c>
      <c r="B3" s="14" t="s">
        <v>25</v>
      </c>
      <c r="C3" s="14" t="s">
        <v>26</v>
      </c>
      <c r="D3" s="14" t="s">
        <v>27</v>
      </c>
      <c r="E3" s="14" t="s">
        <v>28</v>
      </c>
      <c r="F3" s="14" t="s">
        <v>29</v>
      </c>
      <c r="G3" s="14" t="s">
        <v>30</v>
      </c>
      <c r="H3" s="15" t="s">
        <v>31</v>
      </c>
    </row>
    <row r="4" spans="1:8" ht="25.5">
      <c r="A4" s="16" t="s">
        <v>32</v>
      </c>
      <c r="B4" s="17"/>
      <c r="C4" s="17"/>
      <c r="D4" s="17"/>
      <c r="E4" s="17"/>
      <c r="F4" s="17"/>
      <c r="G4" s="17"/>
      <c r="H4" s="18"/>
    </row>
    <row r="5" spans="1:8" ht="25.5">
      <c r="A5" s="19" t="s">
        <v>33</v>
      </c>
      <c r="B5" s="20"/>
      <c r="C5" s="20"/>
      <c r="D5" s="20"/>
      <c r="E5" s="20"/>
      <c r="F5" s="20"/>
      <c r="G5" s="20"/>
      <c r="H5" s="18"/>
    </row>
    <row r="6" spans="1:8" ht="25.5">
      <c r="A6" s="21" t="s">
        <v>34</v>
      </c>
      <c r="B6" s="22">
        <v>38895</v>
      </c>
      <c r="C6" s="23" t="s">
        <v>35</v>
      </c>
      <c r="D6" s="23" t="s">
        <v>36</v>
      </c>
      <c r="E6" s="24">
        <v>670000</v>
      </c>
      <c r="F6" s="25">
        <v>92000</v>
      </c>
      <c r="G6" s="22">
        <v>47543</v>
      </c>
      <c r="H6" s="18"/>
    </row>
    <row r="7" spans="1:8">
      <c r="A7" s="26" t="s">
        <v>37</v>
      </c>
      <c r="B7" s="27"/>
      <c r="C7" s="28"/>
      <c r="D7" s="29"/>
      <c r="E7" s="30"/>
      <c r="F7" s="31"/>
      <c r="G7" s="32"/>
      <c r="H7" s="18"/>
    </row>
    <row r="8" spans="1:8">
      <c r="A8" s="33" t="s">
        <v>38</v>
      </c>
      <c r="B8" s="27">
        <v>39650</v>
      </c>
      <c r="C8" s="28" t="s">
        <v>39</v>
      </c>
      <c r="D8" s="29" t="s">
        <v>40</v>
      </c>
      <c r="E8" s="34">
        <v>370000</v>
      </c>
      <c r="F8" s="32">
        <v>0</v>
      </c>
      <c r="G8" s="35"/>
      <c r="H8" s="36">
        <v>12000</v>
      </c>
    </row>
    <row r="9" spans="1:8">
      <c r="A9" s="33"/>
      <c r="B9" s="27">
        <v>38189</v>
      </c>
      <c r="C9" s="28" t="s">
        <v>41</v>
      </c>
      <c r="D9" s="29" t="s">
        <v>42</v>
      </c>
      <c r="E9" s="34"/>
      <c r="F9" s="32"/>
      <c r="G9" s="35"/>
      <c r="H9" s="37"/>
    </row>
    <row r="10" spans="1:8">
      <c r="A10" s="33" t="s">
        <v>43</v>
      </c>
      <c r="B10" s="27">
        <v>37397</v>
      </c>
      <c r="C10" s="28" t="s">
        <v>44</v>
      </c>
      <c r="D10" s="29" t="s">
        <v>36</v>
      </c>
      <c r="E10" s="34">
        <v>175000</v>
      </c>
      <c r="F10" s="31">
        <v>47000</v>
      </c>
      <c r="G10" s="35">
        <v>43525</v>
      </c>
      <c r="H10" s="36">
        <v>7200</v>
      </c>
    </row>
    <row r="11" spans="1:8">
      <c r="A11" s="33" t="s">
        <v>45</v>
      </c>
      <c r="B11" s="27">
        <v>37651</v>
      </c>
      <c r="C11" s="28" t="s">
        <v>44</v>
      </c>
      <c r="D11" s="29" t="s">
        <v>36</v>
      </c>
      <c r="E11" s="34">
        <v>120000</v>
      </c>
      <c r="F11" s="38">
        <v>63000</v>
      </c>
      <c r="G11" s="35">
        <v>44927</v>
      </c>
      <c r="H11" s="36"/>
    </row>
    <row r="12" spans="1:8">
      <c r="A12" s="32"/>
      <c r="B12" s="32"/>
      <c r="C12" s="32"/>
      <c r="D12" s="32"/>
      <c r="E12" s="31">
        <f>SUM(E8:E11)</f>
        <v>665000</v>
      </c>
      <c r="F12" s="33"/>
      <c r="G12" s="32"/>
      <c r="H12" s="18"/>
    </row>
    <row r="13" spans="1:8">
      <c r="A13" s="39" t="s">
        <v>46</v>
      </c>
      <c r="B13" s="32"/>
      <c r="C13" s="32"/>
      <c r="D13" s="32"/>
      <c r="E13" s="40">
        <f>E12+E6</f>
        <v>1335000</v>
      </c>
      <c r="F13" s="33"/>
      <c r="G13" s="32"/>
      <c r="H13" s="41">
        <f>H10+H8</f>
        <v>19200</v>
      </c>
    </row>
    <row r="14" spans="1:8">
      <c r="A14" s="42" t="s">
        <v>47</v>
      </c>
      <c r="B14" s="6"/>
      <c r="C14" s="6"/>
      <c r="D14" s="6"/>
      <c r="E14" s="43"/>
      <c r="F14" s="44"/>
      <c r="G14" s="6"/>
      <c r="H14" s="18"/>
    </row>
    <row r="15" spans="1:8">
      <c r="A15" s="45" t="s">
        <v>48</v>
      </c>
      <c r="B15" s="46"/>
      <c r="C15" s="46"/>
      <c r="D15" s="46"/>
      <c r="E15" s="47">
        <v>20000</v>
      </c>
      <c r="F15" s="45"/>
      <c r="G15" s="46"/>
      <c r="H15" s="18"/>
    </row>
    <row r="16" spans="1:8">
      <c r="A16" s="45" t="s">
        <v>49</v>
      </c>
      <c r="B16" s="48">
        <v>39814</v>
      </c>
      <c r="C16" s="46" t="s">
        <v>44</v>
      </c>
      <c r="D16" s="49" t="s">
        <v>40</v>
      </c>
      <c r="E16" s="47">
        <v>158000</v>
      </c>
      <c r="F16" s="45"/>
      <c r="G16" s="46"/>
      <c r="H16" s="18"/>
    </row>
    <row r="17" spans="1:8">
      <c r="A17" s="46" t="s">
        <v>50</v>
      </c>
      <c r="B17" s="46"/>
      <c r="C17" s="46"/>
      <c r="D17" s="46"/>
      <c r="E17" s="50">
        <f>SUM(E15:E16)</f>
        <v>178000</v>
      </c>
      <c r="F17" s="46"/>
      <c r="G17" s="46"/>
      <c r="H17" s="18"/>
    </row>
    <row r="18" spans="1:8">
      <c r="A18" s="51" t="s">
        <v>51</v>
      </c>
      <c r="B18" s="6"/>
      <c r="C18" s="6"/>
      <c r="D18" s="6"/>
      <c r="E18" s="6"/>
      <c r="F18" s="6"/>
      <c r="G18" s="6"/>
      <c r="H18" s="18"/>
    </row>
    <row r="19" spans="1:8">
      <c r="A19" s="52" t="s">
        <v>52</v>
      </c>
      <c r="B19" s="52"/>
      <c r="C19" s="52"/>
      <c r="D19" s="52"/>
      <c r="E19" s="53">
        <f>E17+E13</f>
        <v>1513000</v>
      </c>
      <c r="F19" s="54"/>
      <c r="G19" s="54"/>
      <c r="H19" s="18"/>
    </row>
    <row r="20" spans="1:8">
      <c r="A20" s="52" t="s">
        <v>53</v>
      </c>
      <c r="B20" s="54"/>
      <c r="C20" s="54"/>
      <c r="D20" s="54"/>
      <c r="E20" s="54"/>
      <c r="F20" s="53">
        <f>SUM(F6:F17)</f>
        <v>202000</v>
      </c>
      <c r="G20" s="54"/>
      <c r="H20" s="18"/>
    </row>
    <row r="21" spans="1:8">
      <c r="A21" s="52" t="s">
        <v>54</v>
      </c>
      <c r="B21" s="54"/>
      <c r="C21" s="54"/>
      <c r="D21" s="54"/>
      <c r="E21" s="54"/>
      <c r="F21" s="55">
        <f>F20</f>
        <v>202000</v>
      </c>
      <c r="G21" s="54"/>
      <c r="H21" s="18"/>
    </row>
    <row r="22" spans="1:8">
      <c r="A22" s="56" t="s">
        <v>55</v>
      </c>
      <c r="B22" s="54"/>
      <c r="C22" s="54"/>
      <c r="D22" s="54"/>
      <c r="E22" s="57">
        <f>E19-F20</f>
        <v>1311000</v>
      </c>
      <c r="F22" s="54"/>
      <c r="G22" s="54"/>
      <c r="H22" s="18"/>
    </row>
    <row r="23" spans="1:8">
      <c r="A23" s="58" t="s">
        <v>56</v>
      </c>
      <c r="B23" s="59"/>
      <c r="C23" s="59"/>
      <c r="D23" s="59"/>
      <c r="E23" s="59"/>
      <c r="F23" s="59"/>
      <c r="G23" s="59"/>
      <c r="H23" s="18"/>
    </row>
    <row r="24" spans="1:8">
      <c r="A24" s="60" t="s">
        <v>57</v>
      </c>
      <c r="B24" s="61"/>
      <c r="C24" s="61"/>
      <c r="D24" s="61"/>
      <c r="E24" s="60" t="s">
        <v>58</v>
      </c>
      <c r="F24" s="61"/>
      <c r="G24" s="61"/>
      <c r="H24" s="37"/>
    </row>
    <row r="25" spans="1:8">
      <c r="A25" s="62" t="s">
        <v>59</v>
      </c>
      <c r="B25" s="63">
        <v>52449</v>
      </c>
      <c r="C25" s="61"/>
      <c r="D25" s="61"/>
      <c r="E25" s="62" t="s">
        <v>60</v>
      </c>
      <c r="F25" s="63">
        <v>28500</v>
      </c>
      <c r="G25" s="61"/>
      <c r="H25" s="36">
        <v>7200</v>
      </c>
    </row>
    <row r="26" spans="1:8">
      <c r="A26" s="62" t="s">
        <v>61</v>
      </c>
      <c r="B26" s="63">
        <v>24000</v>
      </c>
      <c r="C26" s="61"/>
      <c r="D26" s="61"/>
      <c r="E26" s="62" t="s">
        <v>62</v>
      </c>
      <c r="F26" s="63">
        <v>3810</v>
      </c>
      <c r="G26" s="61"/>
      <c r="H26" s="64">
        <v>3810</v>
      </c>
    </row>
    <row r="27" spans="1:8">
      <c r="A27" s="62" t="s">
        <v>63</v>
      </c>
      <c r="B27" s="63">
        <v>50000</v>
      </c>
      <c r="C27" s="61"/>
      <c r="D27" s="61"/>
      <c r="E27" s="62" t="s">
        <v>64</v>
      </c>
      <c r="F27" s="63">
        <v>3935</v>
      </c>
      <c r="G27" s="61"/>
      <c r="H27" s="64">
        <v>3935</v>
      </c>
    </row>
    <row r="28" spans="1:8">
      <c r="A28" s="61"/>
      <c r="B28" s="61"/>
      <c r="C28" s="61"/>
      <c r="D28" s="61"/>
      <c r="E28" s="62" t="s">
        <v>65</v>
      </c>
      <c r="F28" s="63">
        <v>24280</v>
      </c>
      <c r="G28" s="61"/>
      <c r="H28" s="64">
        <v>0</v>
      </c>
    </row>
    <row r="29" spans="1:8">
      <c r="A29" s="61"/>
      <c r="B29" s="61"/>
      <c r="C29" s="61"/>
      <c r="D29" s="61"/>
      <c r="E29" s="62" t="s">
        <v>66</v>
      </c>
      <c r="F29" s="63">
        <v>50000</v>
      </c>
      <c r="G29" s="61"/>
      <c r="H29" s="64">
        <v>50000</v>
      </c>
    </row>
    <row r="30" spans="1:8">
      <c r="A30" s="61"/>
      <c r="B30" s="61"/>
      <c r="C30" s="61"/>
      <c r="D30" s="61"/>
      <c r="E30" s="62" t="s">
        <v>67</v>
      </c>
      <c r="F30" s="63">
        <v>10000</v>
      </c>
      <c r="G30" s="63"/>
      <c r="H30" s="64">
        <v>0</v>
      </c>
    </row>
    <row r="31" spans="1:8">
      <c r="A31" s="65" t="s">
        <v>68</v>
      </c>
      <c r="B31" s="66">
        <f>SUM(B25:B30)</f>
        <v>126449</v>
      </c>
      <c r="C31" s="65"/>
      <c r="D31" s="65"/>
      <c r="E31" s="65"/>
      <c r="F31" s="66">
        <f>SUM(F25:F30)</f>
        <v>120525</v>
      </c>
      <c r="G31" s="66"/>
      <c r="H31" s="67">
        <f t="shared" ref="H31" si="0">SUM(H25:H30)</f>
        <v>64945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C25" sqref="C25"/>
    </sheetView>
  </sheetViews>
  <sheetFormatPr baseColWidth="10" defaultRowHeight="15"/>
  <cols>
    <col min="1" max="1" width="19.5703125" customWidth="1"/>
    <col min="2" max="2" width="12.5703125" customWidth="1"/>
    <col min="3" max="3" width="19.140625" customWidth="1"/>
  </cols>
  <sheetData>
    <row r="1" spans="1:4">
      <c r="A1" s="58" t="s">
        <v>56</v>
      </c>
      <c r="B1" s="59"/>
      <c r="C1" s="59"/>
      <c r="D1" s="59"/>
    </row>
    <row r="2" spans="1:4">
      <c r="A2" s="60" t="s">
        <v>57</v>
      </c>
      <c r="B2" s="68">
        <v>2014</v>
      </c>
      <c r="C2" s="60" t="s">
        <v>58</v>
      </c>
      <c r="D2" s="61">
        <v>2014</v>
      </c>
    </row>
    <row r="3" spans="1:4">
      <c r="A3" s="62" t="s">
        <v>69</v>
      </c>
      <c r="B3" s="63">
        <v>52449</v>
      </c>
      <c r="C3" s="62" t="s">
        <v>60</v>
      </c>
      <c r="D3" s="63">
        <v>28500</v>
      </c>
    </row>
    <row r="4" spans="1:4">
      <c r="A4" s="62" t="s">
        <v>70</v>
      </c>
      <c r="B4" s="63"/>
      <c r="C4" s="62"/>
      <c r="D4" s="63"/>
    </row>
    <row r="5" spans="1:4">
      <c r="A5" s="62" t="s">
        <v>61</v>
      </c>
      <c r="B5" s="63">
        <v>12000</v>
      </c>
      <c r="C5" s="62" t="s">
        <v>62</v>
      </c>
      <c r="D5" s="63">
        <v>3810</v>
      </c>
    </row>
    <row r="6" spans="1:4">
      <c r="A6" s="62" t="s">
        <v>71</v>
      </c>
      <c r="B6" s="63">
        <v>12000</v>
      </c>
      <c r="C6" s="62"/>
      <c r="D6" s="63"/>
    </row>
    <row r="7" spans="1:4">
      <c r="A7" s="62" t="s">
        <v>72</v>
      </c>
      <c r="B7" s="63">
        <v>7200</v>
      </c>
      <c r="C7" s="62"/>
      <c r="D7" s="63"/>
    </row>
    <row r="8" spans="1:4">
      <c r="A8" s="62" t="s">
        <v>73</v>
      </c>
      <c r="B8" s="63">
        <v>4800</v>
      </c>
      <c r="C8" s="62"/>
      <c r="D8" s="63"/>
    </row>
    <row r="9" spans="1:4">
      <c r="A9" s="62" t="s">
        <v>63</v>
      </c>
      <c r="B9" s="63">
        <v>50000</v>
      </c>
      <c r="C9" s="62" t="s">
        <v>64</v>
      </c>
      <c r="D9" s="63">
        <v>3935</v>
      </c>
    </row>
    <row r="10" spans="1:4">
      <c r="A10" s="61"/>
      <c r="B10" s="61"/>
      <c r="C10" s="62" t="s">
        <v>65</v>
      </c>
      <c r="D10" s="63">
        <v>24280</v>
      </c>
    </row>
    <row r="11" spans="1:4">
      <c r="A11" s="61"/>
      <c r="B11" s="61"/>
      <c r="C11" s="62" t="s">
        <v>66</v>
      </c>
      <c r="D11" s="63">
        <v>50000</v>
      </c>
    </row>
    <row r="12" spans="1:4">
      <c r="A12" s="61"/>
      <c r="B12" s="61"/>
      <c r="C12" s="62" t="s">
        <v>67</v>
      </c>
      <c r="D12" s="63">
        <v>10000</v>
      </c>
    </row>
    <row r="13" spans="1:4">
      <c r="A13" s="65" t="s">
        <v>68</v>
      </c>
      <c r="B13" s="66">
        <f>SUM(B3:B12)</f>
        <v>138449</v>
      </c>
      <c r="C13" s="65"/>
      <c r="D13" s="66">
        <f>SUM(D3:D12)</f>
        <v>120525</v>
      </c>
    </row>
    <row r="15" spans="1:4">
      <c r="A15" t="s">
        <v>74</v>
      </c>
    </row>
    <row r="16" spans="1:4">
      <c r="A16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K15"/>
  <sheetViews>
    <sheetView workbookViewId="0">
      <selection activeCell="D19" sqref="D19"/>
    </sheetView>
  </sheetViews>
  <sheetFormatPr baseColWidth="10" defaultRowHeight="15"/>
  <cols>
    <col min="1" max="1" width="19.85546875" customWidth="1"/>
    <col min="4" max="4" width="16.7109375" customWidth="1"/>
    <col min="5" max="5" width="17.140625" customWidth="1"/>
    <col min="6" max="6" width="15.5703125" customWidth="1"/>
    <col min="7" max="7" width="14.42578125" customWidth="1"/>
  </cols>
  <sheetData>
    <row r="2" spans="1:11">
      <c r="A2" s="88"/>
      <c r="B2" s="89"/>
      <c r="C2" s="89"/>
      <c r="D2" s="90"/>
      <c r="E2" s="90"/>
      <c r="F2" s="90"/>
      <c r="G2" s="90"/>
    </row>
    <row r="3" spans="1:11">
      <c r="A3" s="3"/>
      <c r="B3" s="3"/>
      <c r="C3" s="95"/>
      <c r="D3" s="109" t="s">
        <v>90</v>
      </c>
      <c r="E3" s="103" t="s">
        <v>58</v>
      </c>
      <c r="F3" s="3"/>
      <c r="G3" s="3"/>
    </row>
    <row r="4" spans="1:11" ht="25.5">
      <c r="A4" s="78" t="s">
        <v>76</v>
      </c>
      <c r="B4" s="79" t="s">
        <v>92</v>
      </c>
      <c r="C4" s="96" t="s">
        <v>29</v>
      </c>
      <c r="D4" s="110" t="s">
        <v>86</v>
      </c>
      <c r="E4" s="104" t="s">
        <v>85</v>
      </c>
      <c r="F4" s="77" t="s">
        <v>88</v>
      </c>
      <c r="G4" s="3" t="s">
        <v>91</v>
      </c>
      <c r="K4" s="69"/>
    </row>
    <row r="5" spans="1:11">
      <c r="A5" s="80" t="s">
        <v>77</v>
      </c>
      <c r="B5" s="81" t="s">
        <v>93</v>
      </c>
      <c r="C5" s="97"/>
      <c r="D5" s="111" t="s">
        <v>83</v>
      </c>
      <c r="E5" s="105" t="s">
        <v>84</v>
      </c>
      <c r="F5" s="82" t="s">
        <v>89</v>
      </c>
      <c r="G5" s="3" t="s">
        <v>87</v>
      </c>
      <c r="K5" s="69"/>
    </row>
    <row r="6" spans="1:11">
      <c r="A6" s="83" t="s">
        <v>78</v>
      </c>
      <c r="B6" s="84">
        <v>650000</v>
      </c>
      <c r="C6" s="98">
        <v>92000</v>
      </c>
      <c r="D6" s="112">
        <v>0</v>
      </c>
      <c r="E6" s="106">
        <v>600</v>
      </c>
      <c r="F6" s="85">
        <v>136</v>
      </c>
      <c r="G6" s="85">
        <f>D6-(E6+F6)</f>
        <v>-736</v>
      </c>
      <c r="H6" s="92"/>
      <c r="K6" s="70"/>
    </row>
    <row r="7" spans="1:11">
      <c r="A7" s="83" t="s">
        <v>79</v>
      </c>
      <c r="B7" s="84">
        <v>370000</v>
      </c>
      <c r="C7" s="99"/>
      <c r="D7" s="112">
        <v>1000</v>
      </c>
      <c r="E7" s="106">
        <v>0</v>
      </c>
      <c r="F7" s="85">
        <v>72.3333333333333</v>
      </c>
      <c r="G7" s="85">
        <f t="shared" ref="G7:G10" si="0">D7-(E7+F7)</f>
        <v>927.66666666666674</v>
      </c>
      <c r="H7" s="92"/>
      <c r="K7" s="71"/>
    </row>
    <row r="8" spans="1:11">
      <c r="A8" s="83" t="s">
        <v>80</v>
      </c>
      <c r="B8" s="84">
        <v>175000</v>
      </c>
      <c r="C8" s="100">
        <v>47000</v>
      </c>
      <c r="D8" s="112">
        <v>600</v>
      </c>
      <c r="E8" s="106">
        <v>1175</v>
      </c>
      <c r="F8" s="85">
        <v>77.1666666666667</v>
      </c>
      <c r="G8" s="85">
        <f t="shared" si="0"/>
        <v>-652.16666666666674</v>
      </c>
      <c r="H8" s="92"/>
      <c r="K8" s="72"/>
    </row>
    <row r="9" spans="1:11">
      <c r="A9" s="83" t="s">
        <v>82</v>
      </c>
      <c r="B9" s="84">
        <v>120000</v>
      </c>
      <c r="C9" s="101">
        <v>63000</v>
      </c>
      <c r="D9" s="112">
        <v>400</v>
      </c>
      <c r="E9" s="106">
        <v>600</v>
      </c>
      <c r="F9" s="85">
        <v>32</v>
      </c>
      <c r="G9" s="85">
        <f t="shared" si="0"/>
        <v>-232</v>
      </c>
      <c r="H9" s="92"/>
      <c r="K9" s="73"/>
    </row>
    <row r="10" spans="1:11">
      <c r="A10" s="80" t="s">
        <v>81</v>
      </c>
      <c r="B10" s="86">
        <f>SUM(B6:B9)</f>
        <v>1315000</v>
      </c>
      <c r="C10" s="102">
        <f>SUM(C6:C9)</f>
        <v>202000</v>
      </c>
      <c r="D10" s="113">
        <f>SUM(D6:D9)</f>
        <v>2000</v>
      </c>
      <c r="E10" s="107">
        <f>SUM(E6:E9)</f>
        <v>2375</v>
      </c>
      <c r="F10" s="87">
        <f t="shared" ref="F10" si="1">SUM(F6:F9)</f>
        <v>317.5</v>
      </c>
      <c r="G10" s="91">
        <f t="shared" si="0"/>
        <v>-692.5</v>
      </c>
      <c r="H10" s="93"/>
      <c r="K10" s="73"/>
    </row>
    <row r="11" spans="1:11">
      <c r="A11" s="3"/>
      <c r="B11" s="3"/>
      <c r="C11" s="95"/>
      <c r="D11" s="114"/>
      <c r="E11" s="108"/>
      <c r="F11" s="94"/>
      <c r="G11" s="3"/>
      <c r="K11" s="72"/>
    </row>
    <row r="12" spans="1:11">
      <c r="A12" s="80" t="s">
        <v>94</v>
      </c>
      <c r="B12" s="3"/>
      <c r="C12" s="95"/>
      <c r="D12" s="114"/>
      <c r="E12" s="108"/>
      <c r="F12" s="94"/>
      <c r="G12" s="18">
        <v>693</v>
      </c>
      <c r="K12" s="74"/>
    </row>
    <row r="13" spans="1:11">
      <c r="F13" s="75"/>
      <c r="K13" s="73"/>
    </row>
    <row r="14" spans="1:11">
      <c r="F14" s="75"/>
    </row>
    <row r="15" spans="1:11">
      <c r="F15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Financement</vt:lpstr>
      <vt:lpstr>Patrimoine</vt:lpstr>
      <vt:lpstr>Revenus</vt:lpstr>
      <vt:lpstr>Détail emp.locatif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2014-05-22T09:31:44Z</dcterms:created>
  <dcterms:modified xsi:type="dcterms:W3CDTF">2014-05-22T10:31:15Z</dcterms:modified>
</cp:coreProperties>
</file>