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Financement\Subventions\"/>
    </mc:Choice>
  </mc:AlternateContent>
  <bookViews>
    <workbookView xWindow="-120" yWindow="-120" windowWidth="29040" windowHeight="15840"/>
  </bookViews>
  <sheets>
    <sheet name="Plan de trésorerie_PSP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K49" i="1"/>
  <c r="L49" i="1"/>
  <c r="M49" i="1"/>
  <c r="N49" i="1"/>
  <c r="O49" i="1"/>
  <c r="P49" i="1"/>
  <c r="E49" i="1"/>
  <c r="G48" i="1"/>
  <c r="H48" i="1"/>
  <c r="I48" i="1" s="1"/>
  <c r="J48" i="1" s="1"/>
  <c r="K48" i="1" s="1"/>
  <c r="L48" i="1" s="1"/>
  <c r="M48" i="1" s="1"/>
  <c r="N48" i="1" s="1"/>
  <c r="O48" i="1" s="1"/>
  <c r="P48" i="1" s="1"/>
  <c r="F48" i="1"/>
  <c r="F47" i="1"/>
  <c r="E48" i="1"/>
  <c r="G47" i="1"/>
  <c r="H47" i="1"/>
  <c r="I47" i="1"/>
  <c r="J47" i="1"/>
  <c r="K47" i="1"/>
  <c r="L47" i="1"/>
  <c r="M47" i="1"/>
  <c r="N47" i="1"/>
  <c r="O47" i="1"/>
  <c r="P47" i="1"/>
  <c r="E47" i="1"/>
  <c r="P40" i="1" l="1"/>
  <c r="O40" i="1"/>
  <c r="N40" i="1"/>
  <c r="M40" i="1"/>
  <c r="L40" i="1"/>
  <c r="K40" i="1"/>
  <c r="J40" i="1"/>
  <c r="I40" i="1"/>
  <c r="H40" i="1"/>
  <c r="G40" i="1"/>
  <c r="F40" i="1"/>
  <c r="E40" i="1"/>
  <c r="P35" i="1"/>
  <c r="O35" i="1"/>
  <c r="O41" i="1" s="1"/>
  <c r="N35" i="1"/>
  <c r="N41" i="1" s="1"/>
  <c r="M35" i="1"/>
  <c r="M41" i="1" s="1"/>
  <c r="L35" i="1"/>
  <c r="L41" i="1" s="1"/>
  <c r="K35" i="1"/>
  <c r="K41" i="1" s="1"/>
  <c r="J35" i="1"/>
  <c r="I35" i="1"/>
  <c r="I41" i="1" s="1"/>
  <c r="H35" i="1"/>
  <c r="H41" i="1" s="1"/>
  <c r="G35" i="1"/>
  <c r="G41" i="1" s="1"/>
  <c r="F35" i="1"/>
  <c r="F41" i="1" s="1"/>
  <c r="E35" i="1"/>
  <c r="P20" i="1"/>
  <c r="O20" i="1"/>
  <c r="N20" i="1"/>
  <c r="M20" i="1"/>
  <c r="L20" i="1"/>
  <c r="K20" i="1"/>
  <c r="J20" i="1"/>
  <c r="I20" i="1"/>
  <c r="H20" i="1"/>
  <c r="G20" i="1"/>
  <c r="F20" i="1"/>
  <c r="E20" i="1"/>
  <c r="P12" i="1"/>
  <c r="O12" i="1"/>
  <c r="N12" i="1"/>
  <c r="M12" i="1"/>
  <c r="L12" i="1"/>
  <c r="K12" i="1"/>
  <c r="J12" i="1"/>
  <c r="I12" i="1"/>
  <c r="H12" i="1"/>
  <c r="G12" i="1"/>
  <c r="F12" i="1"/>
  <c r="E12" i="1"/>
  <c r="J41" i="1" l="1"/>
  <c r="P41" i="1"/>
  <c r="E41" i="1"/>
  <c r="L21" i="1"/>
  <c r="L42" i="1" s="1"/>
  <c r="P21" i="1"/>
  <c r="O21" i="1"/>
  <c r="O42" i="1" s="1"/>
  <c r="N21" i="1"/>
  <c r="N42" i="1" s="1"/>
  <c r="M21" i="1"/>
  <c r="M42" i="1" s="1"/>
  <c r="K21" i="1"/>
  <c r="K42" i="1" s="1"/>
  <c r="J21" i="1"/>
  <c r="I21" i="1"/>
  <c r="I42" i="1" s="1"/>
  <c r="H21" i="1"/>
  <c r="H42" i="1" s="1"/>
  <c r="G21" i="1"/>
  <c r="G42" i="1" s="1"/>
  <c r="F21" i="1"/>
  <c r="F42" i="1" s="1"/>
  <c r="E21" i="1"/>
  <c r="J42" i="1" l="1"/>
  <c r="P42" i="1"/>
  <c r="E42" i="1"/>
  <c r="E43" i="1" s="1"/>
  <c r="F6" i="1" s="1"/>
  <c r="F43" i="1" s="1"/>
  <c r="G6" i="1" s="1"/>
  <c r="G43" i="1" s="1"/>
  <c r="H6" i="1" s="1"/>
  <c r="H43" i="1" s="1"/>
  <c r="I6" i="1" s="1"/>
  <c r="I43" i="1" s="1"/>
  <c r="J6" i="1" s="1"/>
  <c r="J43" i="1" l="1"/>
  <c r="K6" i="1" s="1"/>
  <c r="K43" i="1" s="1"/>
  <c r="L6" i="1" s="1"/>
  <c r="L43" i="1" s="1"/>
  <c r="M6" i="1" s="1"/>
  <c r="M43" i="1" s="1"/>
  <c r="N6" i="1" s="1"/>
  <c r="N43" i="1" s="1"/>
  <c r="O6" i="1" s="1"/>
  <c r="O43" i="1" s="1"/>
  <c r="P6" i="1" s="1"/>
  <c r="P43" i="1" s="1"/>
</calcChain>
</file>

<file path=xl/comments1.xml><?xml version="1.0" encoding="utf-8"?>
<comments xmlns="http://schemas.openxmlformats.org/spreadsheetml/2006/main">
  <authors>
    <author>tc={5E70A4F0-8EC5-4AD6-89B6-921206848C9E}</author>
    <author>tc={3D23BB0D-3CA5-4A1A-80EB-4AFFB84BDBC8}</author>
    <author>tc={45089B1D-78CF-40CD-93EA-C78BF501CAD7}</author>
    <author>tc={FCDE723C-C9F1-410E-AEE2-A028E5DFC72B}</author>
    <author>tc={B14D6F3F-03D2-447E-84F7-2B81542B4B66}</author>
  </authors>
  <commentList>
    <comment ref="E16" authorId="0" shapeId="0">
      <text>
        <r>
          <rPr>
            <sz val="10"/>
            <rFont val="Arial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Avance = 
40%*30000€</t>
        </r>
      </text>
    </comment>
    <comment ref="N16" authorId="1" shapeId="0">
      <text>
        <r>
          <rPr>
            <sz val="10"/>
            <rFont val="Arial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Acompte =
40%*30000€</t>
        </r>
      </text>
    </comment>
    <comment ref="P16" authorId="2" shapeId="0">
      <text>
        <r>
          <rPr>
            <sz val="10"/>
            <rFont val="Arial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Solde =
20%*30000€</t>
        </r>
      </text>
    </comment>
    <comment ref="H28" authorId="3" shapeId="0">
      <text>
        <r>
          <rPr>
            <sz val="10"/>
            <rFont val="Arial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Embauche</t>
        </r>
      </text>
    </comment>
    <comment ref="P28" authorId="4" shapeId="0">
      <text>
        <r>
          <rPr>
            <sz val="10"/>
            <rFont val="Arial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Embauche</t>
        </r>
      </text>
    </comment>
  </commentList>
</comments>
</file>

<file path=xl/sharedStrings.xml><?xml version="1.0" encoding="utf-8"?>
<sst xmlns="http://schemas.openxmlformats.org/spreadsheetml/2006/main" count="44" uniqueCount="41">
  <si>
    <t>A. TOTAL ENCAISSEMENTS</t>
  </si>
  <si>
    <t>B. TOTAL DECAISSEMENTS</t>
  </si>
  <si>
    <t xml:space="preserve"> 1. SOLDE EN DEBUT DE MOIS</t>
  </si>
  <si>
    <t xml:space="preserve"> 2. ENCAISSEMENTS</t>
  </si>
  <si>
    <t xml:space="preserve"> 3. DECAISSEMENTS</t>
  </si>
  <si>
    <t xml:space="preserve"> 5. SOLDE DE FIN DE MOIS (1 + 4)</t>
  </si>
  <si>
    <r>
      <t xml:space="preserve"> </t>
    </r>
    <r>
      <rPr>
        <b/>
        <i/>
        <sz val="11"/>
        <rFont val="Arial"/>
        <family val="2"/>
      </rPr>
      <t>4.</t>
    </r>
    <r>
      <rPr>
        <i/>
        <sz val="11"/>
        <rFont val="Arial"/>
        <family val="2"/>
      </rPr>
      <t xml:space="preserve"> SOLDE DU MOIS (A - B)</t>
    </r>
  </si>
  <si>
    <t xml:space="preserve">PLAN DE TRESORERIE </t>
  </si>
  <si>
    <t>Total encaissements d'exploitation</t>
  </si>
  <si>
    <t>Hors exploitation</t>
  </si>
  <si>
    <t>Total encaissements hors exploitation</t>
  </si>
  <si>
    <t>D'exploitation</t>
  </si>
  <si>
    <r>
      <t xml:space="preserve"> Ventes </t>
    </r>
    <r>
      <rPr>
        <b/>
        <i/>
        <sz val="10"/>
        <rFont val="Arial"/>
        <family val="2"/>
      </rPr>
      <t>TTC</t>
    </r>
  </si>
  <si>
    <t xml:space="preserve"> Autres encaissements</t>
  </si>
  <si>
    <t xml:space="preserve"> Apports en capital</t>
  </si>
  <si>
    <t xml:space="preserve"> Subventions</t>
  </si>
  <si>
    <t xml:space="preserve"> Emprunts à moyen et long terme </t>
  </si>
  <si>
    <t>Total décaissements d'exploitation</t>
  </si>
  <si>
    <t>Total décaissements hors exploitation</t>
  </si>
  <si>
    <t>Dec 2020</t>
  </si>
  <si>
    <t>Fev 2021</t>
  </si>
  <si>
    <t>Octobre 2020 - Septembre 2021</t>
  </si>
  <si>
    <r>
      <t xml:space="preserve"> Subventions </t>
    </r>
    <r>
      <rPr>
        <b/>
        <i/>
        <sz val="10"/>
        <rFont val="Arial"/>
        <family val="2"/>
      </rPr>
      <t>Verbatim</t>
    </r>
    <r>
      <rPr>
        <i/>
        <sz val="10"/>
        <rFont val="Arial"/>
        <family val="2"/>
      </rPr>
      <t xml:space="preserve"> (IdF)</t>
    </r>
  </si>
  <si>
    <r>
      <t xml:space="preserve"> Prestations de services </t>
    </r>
    <r>
      <rPr>
        <b/>
        <i/>
        <sz val="10"/>
        <rFont val="Arial"/>
        <family val="2"/>
      </rPr>
      <t>Verbatim</t>
    </r>
  </si>
  <si>
    <r>
      <t xml:space="preserve"> Achats de marchandises </t>
    </r>
    <r>
      <rPr>
        <b/>
        <i/>
        <sz val="10"/>
        <rFont val="Arial"/>
        <family val="2"/>
      </rPr>
      <t>TTC</t>
    </r>
  </si>
  <si>
    <t xml:space="preserve"> AACE</t>
  </si>
  <si>
    <t xml:space="preserve"> Impôts et taxes</t>
  </si>
  <si>
    <t xml:space="preserve"> Salaires praticiens</t>
  </si>
  <si>
    <t xml:space="preserve"> Salaires</t>
  </si>
  <si>
    <t xml:space="preserve"> Résultat Financier</t>
  </si>
  <si>
    <t xml:space="preserve"> Résultat Exceptionnel</t>
  </si>
  <si>
    <t xml:space="preserve"> Participation des salariés</t>
  </si>
  <si>
    <t xml:space="preserve"> IS</t>
  </si>
  <si>
    <t xml:space="preserve"> Acquisition d'immobilisations</t>
  </si>
  <si>
    <t xml:space="preserve"> Cessions d'immobilisations</t>
  </si>
  <si>
    <r>
      <t xml:space="preserve"> Salaires </t>
    </r>
    <r>
      <rPr>
        <b/>
        <i/>
        <sz val="10"/>
        <rFont val="Arial"/>
        <family val="2"/>
      </rPr>
      <t>Verbatim</t>
    </r>
  </si>
  <si>
    <r>
      <t xml:space="preserve"> Location et entretien de locaux </t>
    </r>
    <r>
      <rPr>
        <b/>
        <i/>
        <sz val="10"/>
        <rFont val="Arial"/>
        <family val="2"/>
      </rPr>
      <t>Verbatim</t>
    </r>
  </si>
  <si>
    <r>
      <t xml:space="preserve"> Subventions </t>
    </r>
    <r>
      <rPr>
        <b/>
        <i/>
        <sz val="10"/>
        <rFont val="Arial"/>
        <family val="2"/>
      </rPr>
      <t>Verbatim</t>
    </r>
    <r>
      <rPr>
        <i/>
        <sz val="10"/>
        <rFont val="Arial"/>
        <family val="2"/>
      </rPr>
      <t xml:space="preserve"> (Autres)</t>
    </r>
  </si>
  <si>
    <t>Total Dépenses Verbatim</t>
  </si>
  <si>
    <t>Total cumulé dépenses Verbatim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</si>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</sst>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17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indexed="51"/>
      <name val="Arial"/>
      <family val="2"/>
    </font>
    <font>
      <b/>
      <sz val="11"/>
      <name val="Arial"/>
      <family val="2"/>
    </font>
    <font>
      <b/>
      <sz val="10"/>
      <color indexed="5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color indexed="60"/>
      <name val="Arial"/>
      <family val="2"/>
    </font>
    <font>
      <b/>
      <u/>
      <sz val="10"/>
      <color indexed="60"/>
      <name val="Arial"/>
      <family val="2"/>
    </font>
    <font>
      <sz val="10"/>
      <color indexed="60"/>
      <name val="Arial"/>
      <family val="2"/>
    </font>
    <font>
      <b/>
      <u/>
      <sz val="10"/>
      <name val="Arial"/>
      <family val="2"/>
    </font>
    <font>
      <b/>
      <sz val="10"/>
      <color indexed="6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 applyBorder="1"/>
    <xf numFmtId="0" fontId="0" fillId="2" borderId="0" xfId="0" applyFill="1"/>
    <xf numFmtId="0" fontId="2" fillId="2" borderId="0" xfId="0" applyFont="1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0" fillId="2" borderId="6" xfId="0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5" fillId="3" borderId="11" xfId="0" applyFont="1" applyFill="1" applyBorder="1"/>
    <xf numFmtId="0" fontId="6" fillId="2" borderId="0" xfId="0" applyFont="1" applyFill="1" applyAlignment="1">
      <alignment horizontal="right"/>
    </xf>
    <xf numFmtId="17" fontId="6" fillId="2" borderId="0" xfId="0" applyNumberFormat="1" applyFont="1" applyFill="1"/>
    <xf numFmtId="0" fontId="2" fillId="2" borderId="4" xfId="0" applyFont="1" applyFill="1" applyBorder="1" applyAlignment="1"/>
    <xf numFmtId="0" fontId="2" fillId="2" borderId="3" xfId="0" applyFont="1" applyFill="1" applyBorder="1" applyAlignment="1">
      <alignment wrapText="1"/>
    </xf>
    <xf numFmtId="0" fontId="1" fillId="2" borderId="0" xfId="0" applyFont="1" applyFill="1"/>
    <xf numFmtId="0" fontId="6" fillId="2" borderId="0" xfId="0" applyFont="1" applyFill="1" applyAlignment="1">
      <alignment horizontal="left"/>
    </xf>
    <xf numFmtId="17" fontId="6" fillId="2" borderId="0" xfId="0" applyNumberFormat="1" applyFont="1" applyFill="1" applyAlignment="1">
      <alignment horizontal="left"/>
    </xf>
    <xf numFmtId="0" fontId="1" fillId="0" borderId="12" xfId="0" applyFont="1" applyFill="1" applyBorder="1" applyAlignment="1">
      <alignment horizontal="right"/>
    </xf>
    <xf numFmtId="0" fontId="0" fillId="4" borderId="0" xfId="0" applyFill="1" applyBorder="1"/>
    <xf numFmtId="0" fontId="0" fillId="4" borderId="6" xfId="0" applyFill="1" applyBorder="1"/>
    <xf numFmtId="0" fontId="0" fillId="0" borderId="0" xfId="0" applyFill="1"/>
    <xf numFmtId="0" fontId="9" fillId="4" borderId="13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5" fillId="4" borderId="11" xfId="0" applyFont="1" applyFill="1" applyBorder="1"/>
    <xf numFmtId="0" fontId="8" fillId="3" borderId="17" xfId="0" applyFont="1" applyFill="1" applyBorder="1"/>
    <xf numFmtId="0" fontId="5" fillId="3" borderId="18" xfId="0" applyFont="1" applyFill="1" applyBorder="1" applyAlignment="1"/>
    <xf numFmtId="0" fontId="9" fillId="4" borderId="19" xfId="0" applyFont="1" applyFill="1" applyBorder="1" applyAlignment="1"/>
    <xf numFmtId="0" fontId="2" fillId="2" borderId="4" xfId="0" applyFont="1" applyFill="1" applyBorder="1" applyAlignment="1">
      <alignment horizontal="right"/>
    </xf>
    <xf numFmtId="0" fontId="2" fillId="2" borderId="19" xfId="0" applyFont="1" applyFill="1" applyBorder="1" applyAlignment="1">
      <alignment wrapText="1"/>
    </xf>
    <xf numFmtId="0" fontId="2" fillId="2" borderId="22" xfId="0" applyFont="1" applyFill="1" applyBorder="1" applyAlignment="1">
      <alignment horizontal="right"/>
    </xf>
    <xf numFmtId="0" fontId="2" fillId="2" borderId="35" xfId="0" applyFont="1" applyFill="1" applyBorder="1"/>
    <xf numFmtId="0" fontId="2" fillId="2" borderId="37" xfId="0" applyFont="1" applyFill="1" applyBorder="1" applyAlignment="1">
      <alignment horizontal="right"/>
    </xf>
    <xf numFmtId="0" fontId="13" fillId="3" borderId="38" xfId="0" applyFont="1" applyFill="1" applyBorder="1" applyAlignment="1">
      <alignment horizontal="right"/>
    </xf>
    <xf numFmtId="164" fontId="0" fillId="2" borderId="2" xfId="0" applyNumberFormat="1" applyFill="1" applyBorder="1"/>
    <xf numFmtId="164" fontId="1" fillId="2" borderId="2" xfId="0" applyNumberFormat="1" applyFont="1" applyFill="1" applyBorder="1"/>
    <xf numFmtId="164" fontId="1" fillId="2" borderId="9" xfId="0" applyNumberFormat="1" applyFont="1" applyFill="1" applyBorder="1"/>
    <xf numFmtId="164" fontId="0" fillId="2" borderId="4" xfId="0" applyNumberFormat="1" applyFill="1" applyBorder="1"/>
    <xf numFmtId="164" fontId="0" fillId="2" borderId="9" xfId="0" applyNumberFormat="1" applyFill="1" applyBorder="1"/>
    <xf numFmtId="164" fontId="0" fillId="0" borderId="2" xfId="0" applyNumberFormat="1" applyFill="1" applyBorder="1"/>
    <xf numFmtId="164" fontId="0" fillId="0" borderId="9" xfId="0" applyNumberFormat="1" applyFill="1" applyBorder="1"/>
    <xf numFmtId="164" fontId="0" fillId="2" borderId="1" xfId="0" applyNumberFormat="1" applyFill="1" applyBorder="1"/>
    <xf numFmtId="164" fontId="0" fillId="2" borderId="3" xfId="0" applyNumberFormat="1" applyFill="1" applyBorder="1"/>
    <xf numFmtId="164" fontId="0" fillId="2" borderId="8" xfId="0" applyNumberFormat="1" applyFill="1" applyBorder="1"/>
    <xf numFmtId="164" fontId="0" fillId="2" borderId="20" xfId="0" applyNumberFormat="1" applyFill="1" applyBorder="1"/>
    <xf numFmtId="164" fontId="0" fillId="2" borderId="21" xfId="0" applyNumberFormat="1" applyFill="1" applyBorder="1"/>
    <xf numFmtId="164" fontId="1" fillId="2" borderId="14" xfId="0" applyNumberFormat="1" applyFont="1" applyFill="1" applyBorder="1"/>
    <xf numFmtId="164" fontId="1" fillId="2" borderId="36" xfId="0" applyNumberFormat="1" applyFont="1" applyFill="1" applyBorder="1"/>
    <xf numFmtId="164" fontId="2" fillId="4" borderId="14" xfId="0" applyNumberFormat="1" applyFont="1" applyFill="1" applyBorder="1"/>
    <xf numFmtId="164" fontId="2" fillId="4" borderId="36" xfId="0" applyNumberFormat="1" applyFont="1" applyFill="1" applyBorder="1"/>
    <xf numFmtId="164" fontId="1" fillId="3" borderId="15" xfId="0" applyNumberFormat="1" applyFont="1" applyFill="1" applyBorder="1"/>
    <xf numFmtId="164" fontId="1" fillId="3" borderId="16" xfId="0" applyNumberFormat="1" applyFont="1" applyFill="1" applyBorder="1"/>
    <xf numFmtId="164" fontId="0" fillId="0" borderId="1" xfId="0" applyNumberFormat="1" applyFill="1" applyBorder="1"/>
    <xf numFmtId="0" fontId="0" fillId="2" borderId="39" xfId="0" applyFill="1" applyBorder="1"/>
    <xf numFmtId="0" fontId="7" fillId="2" borderId="0" xfId="0" applyFont="1" applyFill="1" applyBorder="1"/>
    <xf numFmtId="164" fontId="0" fillId="2" borderId="0" xfId="0" applyNumberFormat="1" applyFill="1"/>
    <xf numFmtId="0" fontId="12" fillId="2" borderId="0" xfId="0" applyFont="1" applyFill="1" applyAlignment="1">
      <alignment vertical="justify" wrapText="1"/>
    </xf>
    <xf numFmtId="0" fontId="7" fillId="2" borderId="0" xfId="0" applyFont="1" applyFill="1" applyAlignment="1">
      <alignment vertical="justify" wrapText="1"/>
    </xf>
    <xf numFmtId="9" fontId="7" fillId="2" borderId="0" xfId="1" applyFont="1" applyFill="1" applyAlignment="1">
      <alignment vertical="justify" wrapText="1"/>
    </xf>
    <xf numFmtId="17" fontId="1" fillId="3" borderId="23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7" fontId="1" fillId="3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4" borderId="22" xfId="0" applyFill="1" applyBorder="1" applyAlignment="1"/>
    <xf numFmtId="0" fontId="0" fillId="4" borderId="27" xfId="0" applyFill="1" applyBorder="1" applyAlignment="1"/>
    <xf numFmtId="0" fontId="0" fillId="4" borderId="28" xfId="0" applyFill="1" applyBorder="1" applyAlignment="1"/>
    <xf numFmtId="0" fontId="0" fillId="4" borderId="29" xfId="0" applyFill="1" applyBorder="1" applyAlignment="1"/>
    <xf numFmtId="0" fontId="0" fillId="4" borderId="30" xfId="0" applyFill="1" applyBorder="1" applyAlignment="1"/>
    <xf numFmtId="0" fontId="0" fillId="4" borderId="31" xfId="0" applyFill="1" applyBorder="1" applyAlignment="1"/>
    <xf numFmtId="0" fontId="10" fillId="2" borderId="0" xfId="0" applyFont="1" applyFill="1" applyAlignment="1">
      <alignment wrapText="1"/>
    </xf>
    <xf numFmtId="0" fontId="0" fillId="0" borderId="0" xfId="0" applyAlignment="1"/>
    <xf numFmtId="0" fontId="2" fillId="2" borderId="0" xfId="0" applyFont="1" applyFill="1" applyAlignment="1">
      <alignment wrapText="1"/>
    </xf>
    <xf numFmtId="0" fontId="13" fillId="2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0" fillId="2" borderId="0" xfId="0" applyFill="1" applyBorder="1" applyAlignment="1"/>
    <xf numFmtId="0" fontId="0" fillId="0" borderId="0" xfId="0" applyBorder="1" applyAlignment="1"/>
    <xf numFmtId="0" fontId="11" fillId="2" borderId="0" xfId="0" applyFont="1" applyFill="1" applyAlignment="1">
      <alignment horizontal="left" vertical="justify" wrapText="1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7" fillId="2" borderId="0" xfId="0" applyFont="1" applyFill="1" applyAlignment="1">
      <alignment horizontal="justify" vertical="justify" wrapText="1"/>
    </xf>
  </cellXfs>
  <cellStyles count="2">
    <cellStyle name="Normal" xfId="0" builtinId="0"/>
    <cellStyle name="Pourcentage" xfId="1" builtinId="5"/>
  </cellStyles>
  <dxfs count="2"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rentin" id="{8C26C440-F794-4C7F-8011-40078409196A}" userId="Corentin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6" dT="2020-10-07T15:55:23.82" personId="{8C26C440-F794-4C7F-8011-40078409196A}" id="{5E70A4F0-8EC5-4AD6-89B6-921206848C9E}">
    <text>Avance = 
40%*30000€</text>
  </threadedComment>
  <threadedComment ref="N16" dT="2020-10-07T15:59:24.45" personId="{8C26C440-F794-4C7F-8011-40078409196A}" id="{3D23BB0D-3CA5-4A1A-80EB-4AFFB84BDBC8}">
    <text>Acompte =
40%*30000€</text>
  </threadedComment>
  <threadedComment ref="P16" dT="2020-10-07T15:59:47.34" personId="{8C26C440-F794-4C7F-8011-40078409196A}" id="{45089B1D-78CF-40CD-93EA-C78BF501CAD7}">
    <text>Solde =
20%*30000€</text>
  </threadedComment>
  <threadedComment ref="H28" dT="2020-10-07T16:07:22.35" personId="{8C26C440-F794-4C7F-8011-40078409196A}" id="{FCDE723C-C9F1-410E-AEE2-A028E5DFC72B}">
    <text>Embauche</text>
  </threadedComment>
  <threadedComment ref="P28" dT="2020-10-07T16:07:44.76" personId="{8C26C440-F794-4C7F-8011-40078409196A}" id="{B14D6F3F-03D2-447E-84F7-2B81542B4B66}">
    <text>Embauche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topLeftCell="A2" workbookViewId="0">
      <selection activeCell="P11" sqref="P11"/>
    </sheetView>
  </sheetViews>
  <sheetFormatPr baseColWidth="10" defaultRowHeight="12.75" x14ac:dyDescent="0.2"/>
  <cols>
    <col min="1" max="1" width="5.42578125" style="2" customWidth="1"/>
    <col min="2" max="2" width="0" style="2" hidden="1" customWidth="1"/>
    <col min="3" max="3" width="6.85546875" style="2" customWidth="1"/>
    <col min="4" max="4" width="44.85546875" style="2" customWidth="1"/>
    <col min="5" max="5" width="12.85546875" style="2" bestFit="1" customWidth="1"/>
    <col min="6" max="16" width="11.85546875" style="2" bestFit="1" customWidth="1"/>
    <col min="17" max="16384" width="11.42578125" style="2"/>
  </cols>
  <sheetData>
    <row r="1" spans="3:16" ht="18" x14ac:dyDescent="0.25">
      <c r="C1" s="1"/>
      <c r="D1" s="10"/>
      <c r="E1" s="64" t="s">
        <v>7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3:16" x14ac:dyDescent="0.2">
      <c r="D2" s="1"/>
      <c r="E2" s="1"/>
      <c r="F2" s="1"/>
      <c r="G2" s="1"/>
      <c r="H2" s="1"/>
      <c r="I2" s="1"/>
      <c r="J2" s="57" t="s">
        <v>21</v>
      </c>
      <c r="K2" s="1"/>
    </row>
    <row r="3" spans="3:16" ht="13.5" thickBot="1" x14ac:dyDescent="0.25">
      <c r="D3" s="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3:16" ht="13.5" thickTop="1" x14ac:dyDescent="0.2">
      <c r="C4" s="1"/>
      <c r="D4" s="5"/>
      <c r="E4" s="62">
        <v>44105</v>
      </c>
      <c r="F4" s="62">
        <v>44136</v>
      </c>
      <c r="G4" s="68" t="s">
        <v>19</v>
      </c>
      <c r="H4" s="62">
        <v>44197</v>
      </c>
      <c r="I4" s="68" t="s">
        <v>20</v>
      </c>
      <c r="J4" s="62">
        <v>44256</v>
      </c>
      <c r="K4" s="62">
        <v>44287</v>
      </c>
      <c r="L4" s="62">
        <v>44317</v>
      </c>
      <c r="M4" s="62">
        <v>44348</v>
      </c>
      <c r="N4" s="62">
        <v>44378</v>
      </c>
      <c r="O4" s="62">
        <v>44409</v>
      </c>
      <c r="P4" s="66">
        <v>44440</v>
      </c>
    </row>
    <row r="5" spans="3:16" ht="13.5" thickBot="1" x14ac:dyDescent="0.25">
      <c r="C5" s="1"/>
      <c r="D5" s="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7"/>
    </row>
    <row r="6" spans="3:16" ht="16.5" thickTop="1" thickBot="1" x14ac:dyDescent="0.3">
      <c r="C6" s="9"/>
      <c r="D6" s="11" t="s">
        <v>2</v>
      </c>
      <c r="E6" s="37">
        <v>-15133</v>
      </c>
      <c r="F6" s="38">
        <f>E43</f>
        <v>6988</v>
      </c>
      <c r="G6" s="38">
        <f t="shared" ref="G6:P6" si="0">F43</f>
        <v>4109</v>
      </c>
      <c r="H6" s="38">
        <f t="shared" si="0"/>
        <v>1230</v>
      </c>
      <c r="I6" s="38">
        <f t="shared" si="0"/>
        <v>6149</v>
      </c>
      <c r="J6" s="38">
        <f t="shared" si="0"/>
        <v>-515</v>
      </c>
      <c r="K6" s="38">
        <f t="shared" si="0"/>
        <v>1239</v>
      </c>
      <c r="L6" s="38">
        <f t="shared" si="0"/>
        <v>2993</v>
      </c>
      <c r="M6" s="38">
        <f t="shared" si="0"/>
        <v>4747</v>
      </c>
      <c r="N6" s="38">
        <f t="shared" si="0"/>
        <v>6501</v>
      </c>
      <c r="O6" s="38">
        <f t="shared" si="0"/>
        <v>20255</v>
      </c>
      <c r="P6" s="39">
        <f t="shared" si="0"/>
        <v>22009</v>
      </c>
    </row>
    <row r="7" spans="3:16" ht="12.75" customHeight="1" x14ac:dyDescent="0.25">
      <c r="C7" s="9"/>
      <c r="D7" s="29" t="s">
        <v>3</v>
      </c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1"/>
    </row>
    <row r="8" spans="3:16" x14ac:dyDescent="0.2">
      <c r="C8" s="9"/>
      <c r="D8" s="25" t="s">
        <v>11</v>
      </c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</row>
    <row r="9" spans="3:16" x14ac:dyDescent="0.2">
      <c r="C9" s="9"/>
      <c r="D9" s="8" t="s">
        <v>12</v>
      </c>
      <c r="E9" s="40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41">
        <v>0</v>
      </c>
    </row>
    <row r="10" spans="3:16" x14ac:dyDescent="0.2">
      <c r="C10" s="9"/>
      <c r="D10" s="8" t="s">
        <v>23</v>
      </c>
      <c r="E10" s="40">
        <v>6000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41">
        <v>0</v>
      </c>
    </row>
    <row r="11" spans="3:16" x14ac:dyDescent="0.2">
      <c r="C11" s="9"/>
      <c r="D11" s="8" t="s">
        <v>13</v>
      </c>
      <c r="E11" s="37">
        <v>29700</v>
      </c>
      <c r="F11" s="37">
        <v>29700</v>
      </c>
      <c r="G11" s="37">
        <v>29700</v>
      </c>
      <c r="H11" s="37">
        <v>29698</v>
      </c>
      <c r="I11" s="37">
        <v>38115</v>
      </c>
      <c r="J11" s="37">
        <v>46533</v>
      </c>
      <c r="K11" s="37">
        <v>46533</v>
      </c>
      <c r="L11" s="37">
        <v>46533</v>
      </c>
      <c r="M11" s="37">
        <v>46533</v>
      </c>
      <c r="N11" s="37">
        <v>46533</v>
      </c>
      <c r="O11" s="37">
        <v>46533</v>
      </c>
      <c r="P11" s="41">
        <v>66292</v>
      </c>
    </row>
    <row r="12" spans="3:16" x14ac:dyDescent="0.2">
      <c r="C12" s="9"/>
      <c r="D12" s="31" t="s">
        <v>8</v>
      </c>
      <c r="E12" s="37">
        <f>SUM(E9:E11)</f>
        <v>35700</v>
      </c>
      <c r="F12" s="37">
        <f t="shared" ref="F12:P12" si="1">SUM(F9:F11)</f>
        <v>29700</v>
      </c>
      <c r="G12" s="37">
        <f t="shared" si="1"/>
        <v>29700</v>
      </c>
      <c r="H12" s="37">
        <f t="shared" si="1"/>
        <v>29698</v>
      </c>
      <c r="I12" s="37">
        <f t="shared" si="1"/>
        <v>38115</v>
      </c>
      <c r="J12" s="37">
        <f t="shared" si="1"/>
        <v>46533</v>
      </c>
      <c r="K12" s="37">
        <f t="shared" si="1"/>
        <v>46533</v>
      </c>
      <c r="L12" s="37">
        <f t="shared" si="1"/>
        <v>46533</v>
      </c>
      <c r="M12" s="37">
        <f t="shared" si="1"/>
        <v>46533</v>
      </c>
      <c r="N12" s="37">
        <f t="shared" si="1"/>
        <v>46533</v>
      </c>
      <c r="O12" s="37">
        <f t="shared" si="1"/>
        <v>46533</v>
      </c>
      <c r="P12" s="41">
        <f t="shared" si="1"/>
        <v>66292</v>
      </c>
    </row>
    <row r="13" spans="3:16" x14ac:dyDescent="0.2">
      <c r="C13" s="9"/>
      <c r="D13" s="26" t="s">
        <v>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3:16" x14ac:dyDescent="0.2">
      <c r="C14" s="9"/>
      <c r="D14" s="8" t="s">
        <v>14</v>
      </c>
      <c r="E14" s="37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3">
        <v>0</v>
      </c>
    </row>
    <row r="15" spans="3:16" x14ac:dyDescent="0.2">
      <c r="C15" s="9"/>
      <c r="D15" s="7" t="s">
        <v>15</v>
      </c>
      <c r="E15" s="44">
        <v>10184</v>
      </c>
      <c r="F15" s="44">
        <v>10184</v>
      </c>
      <c r="G15" s="44">
        <v>10184</v>
      </c>
      <c r="H15" s="44">
        <v>10184</v>
      </c>
      <c r="I15" s="37">
        <v>10184</v>
      </c>
      <c r="J15" s="37">
        <v>10184</v>
      </c>
      <c r="K15" s="37">
        <v>10184</v>
      </c>
      <c r="L15" s="37">
        <v>10184</v>
      </c>
      <c r="M15" s="37">
        <v>10184</v>
      </c>
      <c r="N15" s="37">
        <v>10184</v>
      </c>
      <c r="O15" s="37">
        <v>10184</v>
      </c>
      <c r="P15" s="46">
        <v>1644</v>
      </c>
    </row>
    <row r="16" spans="3:16" x14ac:dyDescent="0.2">
      <c r="C16" s="9"/>
      <c r="D16" s="7" t="s">
        <v>22</v>
      </c>
      <c r="E16" s="44">
        <v>12000</v>
      </c>
      <c r="F16" s="44">
        <v>0</v>
      </c>
      <c r="G16" s="44">
        <v>0</v>
      </c>
      <c r="H16" s="44">
        <v>0</v>
      </c>
      <c r="I16" s="37">
        <v>0</v>
      </c>
      <c r="J16" s="37">
        <v>0</v>
      </c>
      <c r="K16" s="45">
        <v>0</v>
      </c>
      <c r="L16" s="37">
        <v>0</v>
      </c>
      <c r="M16" s="45">
        <v>0</v>
      </c>
      <c r="N16" s="37">
        <v>12000</v>
      </c>
      <c r="O16" s="40">
        <v>0</v>
      </c>
      <c r="P16" s="46">
        <v>6000</v>
      </c>
    </row>
    <row r="17" spans="3:18" x14ac:dyDescent="0.2">
      <c r="C17" s="9"/>
      <c r="D17" s="7" t="s">
        <v>37</v>
      </c>
      <c r="E17" s="44">
        <v>7000</v>
      </c>
      <c r="F17" s="44">
        <v>0</v>
      </c>
      <c r="G17" s="44">
        <v>0</v>
      </c>
      <c r="H17" s="44">
        <v>20000</v>
      </c>
      <c r="I17" s="37">
        <v>0</v>
      </c>
      <c r="J17" s="37">
        <v>0</v>
      </c>
      <c r="K17" s="45">
        <v>0</v>
      </c>
      <c r="L17" s="37">
        <v>0</v>
      </c>
      <c r="M17" s="45">
        <v>0</v>
      </c>
      <c r="N17" s="37">
        <v>0</v>
      </c>
      <c r="O17" s="40">
        <v>0</v>
      </c>
      <c r="P17" s="46">
        <v>0</v>
      </c>
    </row>
    <row r="18" spans="3:18" ht="12.75" customHeight="1" x14ac:dyDescent="0.2">
      <c r="C18" s="9"/>
      <c r="D18" s="16" t="s">
        <v>16</v>
      </c>
      <c r="E18" s="44">
        <v>0</v>
      </c>
      <c r="F18" s="44">
        <v>0</v>
      </c>
      <c r="G18" s="44">
        <v>0</v>
      </c>
      <c r="H18" s="44">
        <v>0</v>
      </c>
      <c r="I18" s="37">
        <v>0</v>
      </c>
      <c r="J18" s="37">
        <v>0</v>
      </c>
      <c r="K18" s="45">
        <v>0</v>
      </c>
      <c r="L18" s="37">
        <v>0</v>
      </c>
      <c r="M18" s="45">
        <v>0</v>
      </c>
      <c r="N18" s="37">
        <v>0</v>
      </c>
      <c r="O18" s="40">
        <v>0</v>
      </c>
      <c r="P18" s="46">
        <v>0</v>
      </c>
    </row>
    <row r="19" spans="3:18" x14ac:dyDescent="0.2">
      <c r="C19" s="9"/>
      <c r="D19" s="32" t="s">
        <v>13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</row>
    <row r="20" spans="3:18" ht="13.5" thickBot="1" x14ac:dyDescent="0.25">
      <c r="C20" s="1"/>
      <c r="D20" s="35" t="s">
        <v>10</v>
      </c>
      <c r="E20" s="47">
        <f t="shared" ref="E20:P20" si="2">SUM(E14:E19)</f>
        <v>29184</v>
      </c>
      <c r="F20" s="47">
        <f t="shared" si="2"/>
        <v>10184</v>
      </c>
      <c r="G20" s="47">
        <f t="shared" si="2"/>
        <v>10184</v>
      </c>
      <c r="H20" s="47">
        <f t="shared" si="2"/>
        <v>30184</v>
      </c>
      <c r="I20" s="47">
        <f t="shared" si="2"/>
        <v>10184</v>
      </c>
      <c r="J20" s="47">
        <f t="shared" si="2"/>
        <v>10184</v>
      </c>
      <c r="K20" s="47">
        <f t="shared" si="2"/>
        <v>10184</v>
      </c>
      <c r="L20" s="47">
        <f t="shared" si="2"/>
        <v>10184</v>
      </c>
      <c r="M20" s="47">
        <f t="shared" si="2"/>
        <v>10184</v>
      </c>
      <c r="N20" s="47">
        <f t="shared" si="2"/>
        <v>22184</v>
      </c>
      <c r="O20" s="47">
        <f t="shared" si="2"/>
        <v>10184</v>
      </c>
      <c r="P20" s="48">
        <f t="shared" si="2"/>
        <v>7644</v>
      </c>
    </row>
    <row r="21" spans="3:18" ht="13.5" thickBot="1" x14ac:dyDescent="0.25">
      <c r="C21" s="1"/>
      <c r="D21" s="36" t="s">
        <v>0</v>
      </c>
      <c r="E21" s="49">
        <f t="shared" ref="E21:P21" si="3">E12+E20</f>
        <v>64884</v>
      </c>
      <c r="F21" s="49">
        <f t="shared" si="3"/>
        <v>39884</v>
      </c>
      <c r="G21" s="49">
        <f t="shared" si="3"/>
        <v>39884</v>
      </c>
      <c r="H21" s="49">
        <f t="shared" si="3"/>
        <v>59882</v>
      </c>
      <c r="I21" s="49">
        <f t="shared" si="3"/>
        <v>48299</v>
      </c>
      <c r="J21" s="49">
        <f t="shared" si="3"/>
        <v>56717</v>
      </c>
      <c r="K21" s="49">
        <f t="shared" si="3"/>
        <v>56717</v>
      </c>
      <c r="L21" s="49">
        <f t="shared" si="3"/>
        <v>56717</v>
      </c>
      <c r="M21" s="49">
        <f t="shared" si="3"/>
        <v>56717</v>
      </c>
      <c r="N21" s="49">
        <f t="shared" si="3"/>
        <v>68717</v>
      </c>
      <c r="O21" s="49">
        <f t="shared" si="3"/>
        <v>56717</v>
      </c>
      <c r="P21" s="50">
        <f t="shared" si="3"/>
        <v>73936</v>
      </c>
    </row>
    <row r="22" spans="3:18" ht="13.5" thickBot="1" x14ac:dyDescent="0.25">
      <c r="C22" s="9"/>
      <c r="D22" s="20"/>
      <c r="E22" s="83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  <c r="R22" s="23"/>
    </row>
    <row r="23" spans="3:18" ht="15.75" thickBot="1" x14ac:dyDescent="0.3">
      <c r="C23" s="9"/>
      <c r="D23" s="12" t="s">
        <v>4</v>
      </c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</row>
    <row r="24" spans="3:18" x14ac:dyDescent="0.2">
      <c r="C24" s="9"/>
      <c r="D24" s="24" t="s">
        <v>11</v>
      </c>
      <c r="E24" s="7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</row>
    <row r="25" spans="3:18" x14ac:dyDescent="0.2">
      <c r="C25" s="9"/>
      <c r="D25" s="15" t="s">
        <v>24</v>
      </c>
      <c r="E25" s="37">
        <v>950</v>
      </c>
      <c r="F25" s="37">
        <v>950</v>
      </c>
      <c r="G25" s="37">
        <v>950</v>
      </c>
      <c r="H25" s="37">
        <v>950</v>
      </c>
      <c r="I25" s="37">
        <v>950</v>
      </c>
      <c r="J25" s="37">
        <v>950</v>
      </c>
      <c r="K25" s="37">
        <v>950</v>
      </c>
      <c r="L25" s="37">
        <v>950</v>
      </c>
      <c r="M25" s="37">
        <v>950</v>
      </c>
      <c r="N25" s="37">
        <v>950</v>
      </c>
      <c r="O25" s="37">
        <v>950</v>
      </c>
      <c r="P25" s="41">
        <v>1371</v>
      </c>
    </row>
    <row r="26" spans="3:18" x14ac:dyDescent="0.2">
      <c r="C26" s="9"/>
      <c r="D26" s="15" t="s">
        <v>25</v>
      </c>
      <c r="E26" s="37">
        <v>3736</v>
      </c>
      <c r="F26" s="37">
        <v>3736</v>
      </c>
      <c r="G26" s="37">
        <v>3736</v>
      </c>
      <c r="H26" s="37">
        <v>3736</v>
      </c>
      <c r="I26" s="37">
        <v>3736</v>
      </c>
      <c r="J26" s="37">
        <v>3736</v>
      </c>
      <c r="K26" s="37">
        <v>3736</v>
      </c>
      <c r="L26" s="37">
        <v>3736</v>
      </c>
      <c r="M26" s="37">
        <v>3736</v>
      </c>
      <c r="N26" s="37">
        <v>3736</v>
      </c>
      <c r="O26" s="37">
        <v>3736</v>
      </c>
      <c r="P26" s="41">
        <v>8390</v>
      </c>
    </row>
    <row r="27" spans="3:18" x14ac:dyDescent="0.2">
      <c r="C27" s="9"/>
      <c r="D27" s="8" t="s">
        <v>26</v>
      </c>
      <c r="E27" s="37">
        <v>333</v>
      </c>
      <c r="F27" s="37">
        <v>333</v>
      </c>
      <c r="G27" s="37">
        <v>333</v>
      </c>
      <c r="H27" s="37">
        <v>333</v>
      </c>
      <c r="I27" s="37">
        <v>333</v>
      </c>
      <c r="J27" s="37">
        <v>333</v>
      </c>
      <c r="K27" s="37">
        <v>333</v>
      </c>
      <c r="L27" s="37">
        <v>333</v>
      </c>
      <c r="M27" s="37">
        <v>333</v>
      </c>
      <c r="N27" s="37">
        <v>333</v>
      </c>
      <c r="O27" s="37">
        <v>333</v>
      </c>
      <c r="P27" s="41">
        <v>833</v>
      </c>
    </row>
    <row r="28" spans="3:18" x14ac:dyDescent="0.2">
      <c r="C28" s="9"/>
      <c r="D28" s="8" t="s">
        <v>27</v>
      </c>
      <c r="E28" s="37">
        <v>21520</v>
      </c>
      <c r="F28" s="37">
        <v>21520</v>
      </c>
      <c r="G28" s="37">
        <v>21520</v>
      </c>
      <c r="H28" s="37">
        <v>33720</v>
      </c>
      <c r="I28" s="37">
        <v>33720</v>
      </c>
      <c r="J28" s="37">
        <v>33720</v>
      </c>
      <c r="K28" s="37">
        <v>33720</v>
      </c>
      <c r="L28" s="37">
        <v>33720</v>
      </c>
      <c r="M28" s="37">
        <v>33720</v>
      </c>
      <c r="N28" s="37">
        <v>33720</v>
      </c>
      <c r="O28" s="37">
        <v>33720</v>
      </c>
      <c r="P28" s="41">
        <v>62357</v>
      </c>
    </row>
    <row r="29" spans="3:18" x14ac:dyDescent="0.2">
      <c r="C29" s="9"/>
      <c r="D29" s="8" t="s">
        <v>28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41">
        <v>3474</v>
      </c>
    </row>
    <row r="30" spans="3:18" x14ac:dyDescent="0.2">
      <c r="C30" s="9"/>
      <c r="D30" s="8" t="s">
        <v>35</v>
      </c>
      <c r="E30" s="37">
        <v>2750</v>
      </c>
      <c r="F30" s="37">
        <v>2750</v>
      </c>
      <c r="G30" s="37">
        <v>2750</v>
      </c>
      <c r="H30" s="37">
        <v>2750</v>
      </c>
      <c r="I30" s="37">
        <v>2750</v>
      </c>
      <c r="J30" s="37">
        <v>2750</v>
      </c>
      <c r="K30" s="37">
        <v>2750</v>
      </c>
      <c r="L30" s="37">
        <v>2750</v>
      </c>
      <c r="M30" s="37">
        <v>2750</v>
      </c>
      <c r="N30" s="37">
        <v>2750</v>
      </c>
      <c r="O30" s="37">
        <v>2750</v>
      </c>
      <c r="P30" s="37">
        <v>2750</v>
      </c>
      <c r="Q30" s="56"/>
    </row>
    <row r="31" spans="3:18" x14ac:dyDescent="0.2">
      <c r="C31" s="9"/>
      <c r="D31" s="8" t="s">
        <v>29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44">
        <v>0</v>
      </c>
      <c r="Q31" s="56"/>
    </row>
    <row r="32" spans="3:18" x14ac:dyDescent="0.2">
      <c r="C32" s="9"/>
      <c r="D32" s="8" t="s">
        <v>30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44">
        <v>250</v>
      </c>
      <c r="Q32" s="56"/>
    </row>
    <row r="33" spans="3:17" x14ac:dyDescent="0.2">
      <c r="C33" s="9"/>
      <c r="D33" s="34" t="s">
        <v>31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44">
        <v>0</v>
      </c>
      <c r="Q33" s="56"/>
    </row>
    <row r="34" spans="3:17" x14ac:dyDescent="0.2">
      <c r="C34" s="9"/>
      <c r="D34" s="3" t="s">
        <v>32</v>
      </c>
      <c r="E34" s="37">
        <v>3080</v>
      </c>
      <c r="F34" s="37">
        <v>3080</v>
      </c>
      <c r="G34" s="37">
        <v>3080</v>
      </c>
      <c r="H34" s="37">
        <v>3080</v>
      </c>
      <c r="I34" s="37">
        <v>3080</v>
      </c>
      <c r="J34" s="37">
        <v>3080</v>
      </c>
      <c r="K34" s="37">
        <v>3080</v>
      </c>
      <c r="L34" s="37">
        <v>3080</v>
      </c>
      <c r="M34" s="37">
        <v>3080</v>
      </c>
      <c r="N34" s="37">
        <v>3080</v>
      </c>
      <c r="O34" s="37">
        <v>3080</v>
      </c>
      <c r="P34" s="44">
        <v>2612</v>
      </c>
      <c r="Q34" s="56"/>
    </row>
    <row r="35" spans="3:17" x14ac:dyDescent="0.2">
      <c r="C35" s="9"/>
      <c r="D35" s="31" t="s">
        <v>17</v>
      </c>
      <c r="E35" s="37">
        <f t="shared" ref="E35:P35" si="4">SUM(E25:E34)</f>
        <v>32369</v>
      </c>
      <c r="F35" s="37">
        <f t="shared" si="4"/>
        <v>32369</v>
      </c>
      <c r="G35" s="37">
        <f t="shared" si="4"/>
        <v>32369</v>
      </c>
      <c r="H35" s="37">
        <f t="shared" si="4"/>
        <v>44569</v>
      </c>
      <c r="I35" s="37">
        <f t="shared" si="4"/>
        <v>44569</v>
      </c>
      <c r="J35" s="37">
        <f t="shared" si="4"/>
        <v>44569</v>
      </c>
      <c r="K35" s="37">
        <f t="shared" si="4"/>
        <v>44569</v>
      </c>
      <c r="L35" s="37">
        <f t="shared" si="4"/>
        <v>44569</v>
      </c>
      <c r="M35" s="37">
        <f t="shared" si="4"/>
        <v>44569</v>
      </c>
      <c r="N35" s="37">
        <f t="shared" si="4"/>
        <v>44569</v>
      </c>
      <c r="O35" s="37">
        <f t="shared" si="4"/>
        <v>44569</v>
      </c>
      <c r="P35" s="44">
        <f t="shared" si="4"/>
        <v>82037</v>
      </c>
      <c r="Q35" s="56"/>
    </row>
    <row r="36" spans="3:17" x14ac:dyDescent="0.2">
      <c r="C36" s="9"/>
      <c r="D36" s="30" t="s">
        <v>9</v>
      </c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56"/>
    </row>
    <row r="37" spans="3:17" x14ac:dyDescent="0.2">
      <c r="C37" s="9"/>
      <c r="D37" s="8" t="s">
        <v>33</v>
      </c>
      <c r="E37" s="37">
        <v>7061</v>
      </c>
      <c r="F37" s="37">
        <v>7061</v>
      </c>
      <c r="G37" s="37">
        <v>7061</v>
      </c>
      <c r="H37" s="37">
        <v>7061</v>
      </c>
      <c r="I37" s="37">
        <v>7061</v>
      </c>
      <c r="J37" s="37">
        <v>7061</v>
      </c>
      <c r="K37" s="37">
        <v>7061</v>
      </c>
      <c r="L37" s="37">
        <v>7061</v>
      </c>
      <c r="M37" s="37">
        <v>7061</v>
      </c>
      <c r="N37" s="37">
        <v>7061</v>
      </c>
      <c r="O37" s="37">
        <v>7061</v>
      </c>
      <c r="P37" s="55">
        <v>0</v>
      </c>
      <c r="Q37" s="56"/>
    </row>
    <row r="38" spans="3:17" x14ac:dyDescent="0.2">
      <c r="C38" s="9"/>
      <c r="D38" s="8" t="s">
        <v>36</v>
      </c>
      <c r="E38" s="37">
        <v>3333</v>
      </c>
      <c r="F38" s="37">
        <v>3333</v>
      </c>
      <c r="G38" s="37">
        <v>3333</v>
      </c>
      <c r="H38" s="37">
        <v>3333</v>
      </c>
      <c r="I38" s="37">
        <v>3333</v>
      </c>
      <c r="J38" s="37">
        <v>3333</v>
      </c>
      <c r="K38" s="37">
        <v>3333</v>
      </c>
      <c r="L38" s="37">
        <v>3333</v>
      </c>
      <c r="M38" s="37">
        <v>3333</v>
      </c>
      <c r="N38" s="37">
        <v>3333</v>
      </c>
      <c r="O38" s="37">
        <v>3333</v>
      </c>
      <c r="P38" s="37">
        <v>3333</v>
      </c>
      <c r="Q38" s="56"/>
    </row>
    <row r="39" spans="3:17" x14ac:dyDescent="0.2">
      <c r="C39" s="9"/>
      <c r="D39" s="8" t="s">
        <v>34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44">
        <v>0</v>
      </c>
      <c r="Q39" s="56"/>
    </row>
    <row r="40" spans="3:17" ht="13.5" thickBot="1" x14ac:dyDescent="0.25">
      <c r="C40" s="9"/>
      <c r="D40" s="33" t="s">
        <v>18</v>
      </c>
      <c r="E40" s="47">
        <f t="shared" ref="E40:P40" si="5">SUM(E37:E39)</f>
        <v>10394</v>
      </c>
      <c r="F40" s="47">
        <f t="shared" si="5"/>
        <v>10394</v>
      </c>
      <c r="G40" s="47">
        <f t="shared" si="5"/>
        <v>10394</v>
      </c>
      <c r="H40" s="47">
        <f t="shared" si="5"/>
        <v>10394</v>
      </c>
      <c r="I40" s="47">
        <f t="shared" si="5"/>
        <v>10394</v>
      </c>
      <c r="J40" s="47">
        <f t="shared" si="5"/>
        <v>10394</v>
      </c>
      <c r="K40" s="47">
        <f t="shared" si="5"/>
        <v>10394</v>
      </c>
      <c r="L40" s="47">
        <f t="shared" si="5"/>
        <v>10394</v>
      </c>
      <c r="M40" s="47">
        <f t="shared" si="5"/>
        <v>10394</v>
      </c>
      <c r="N40" s="47">
        <f t="shared" si="5"/>
        <v>10394</v>
      </c>
      <c r="O40" s="47">
        <f t="shared" si="5"/>
        <v>10394</v>
      </c>
      <c r="P40" s="48">
        <f t="shared" si="5"/>
        <v>3333</v>
      </c>
    </row>
    <row r="41" spans="3:17" ht="13.5" thickBot="1" x14ac:dyDescent="0.25">
      <c r="C41" s="9"/>
      <c r="D41" s="36" t="s">
        <v>1</v>
      </c>
      <c r="E41" s="49">
        <f t="shared" ref="E41:P41" si="6">E35+E40</f>
        <v>42763</v>
      </c>
      <c r="F41" s="49">
        <f t="shared" si="6"/>
        <v>42763</v>
      </c>
      <c r="G41" s="49">
        <f t="shared" si="6"/>
        <v>42763</v>
      </c>
      <c r="H41" s="49">
        <f t="shared" si="6"/>
        <v>54963</v>
      </c>
      <c r="I41" s="49">
        <f t="shared" si="6"/>
        <v>54963</v>
      </c>
      <c r="J41" s="49">
        <f t="shared" si="6"/>
        <v>54963</v>
      </c>
      <c r="K41" s="49">
        <f t="shared" si="6"/>
        <v>54963</v>
      </c>
      <c r="L41" s="49">
        <f t="shared" si="6"/>
        <v>54963</v>
      </c>
      <c r="M41" s="49">
        <f t="shared" si="6"/>
        <v>54963</v>
      </c>
      <c r="N41" s="49">
        <f t="shared" si="6"/>
        <v>54963</v>
      </c>
      <c r="O41" s="49">
        <f t="shared" si="6"/>
        <v>54963</v>
      </c>
      <c r="P41" s="50">
        <f t="shared" si="6"/>
        <v>85370</v>
      </c>
    </row>
    <row r="42" spans="3:17" ht="15" thickBot="1" x14ac:dyDescent="0.25">
      <c r="C42" s="9"/>
      <c r="D42" s="27" t="s">
        <v>6</v>
      </c>
      <c r="E42" s="51">
        <f t="shared" ref="E42:P42" si="7">E21-E41</f>
        <v>22121</v>
      </c>
      <c r="F42" s="51">
        <f t="shared" si="7"/>
        <v>-2879</v>
      </c>
      <c r="G42" s="51">
        <f t="shared" si="7"/>
        <v>-2879</v>
      </c>
      <c r="H42" s="51">
        <f t="shared" si="7"/>
        <v>4919</v>
      </c>
      <c r="I42" s="51">
        <f t="shared" si="7"/>
        <v>-6664</v>
      </c>
      <c r="J42" s="51">
        <f t="shared" si="7"/>
        <v>1754</v>
      </c>
      <c r="K42" s="51">
        <f t="shared" si="7"/>
        <v>1754</v>
      </c>
      <c r="L42" s="51">
        <f t="shared" si="7"/>
        <v>1754</v>
      </c>
      <c r="M42" s="51">
        <f t="shared" si="7"/>
        <v>1754</v>
      </c>
      <c r="N42" s="51">
        <f t="shared" si="7"/>
        <v>13754</v>
      </c>
      <c r="O42" s="51">
        <f t="shared" si="7"/>
        <v>1754</v>
      </c>
      <c r="P42" s="52">
        <f t="shared" si="7"/>
        <v>-11434</v>
      </c>
    </row>
    <row r="43" spans="3:17" ht="18.75" thickBot="1" x14ac:dyDescent="0.3">
      <c r="C43" s="9"/>
      <c r="D43" s="28" t="s">
        <v>5</v>
      </c>
      <c r="E43" s="53">
        <f t="shared" ref="E43:P43" si="8">E6+E42</f>
        <v>6988</v>
      </c>
      <c r="F43" s="53">
        <f t="shared" si="8"/>
        <v>4109</v>
      </c>
      <c r="G43" s="53">
        <f t="shared" si="8"/>
        <v>1230</v>
      </c>
      <c r="H43" s="53">
        <f t="shared" si="8"/>
        <v>6149</v>
      </c>
      <c r="I43" s="53">
        <f t="shared" si="8"/>
        <v>-515</v>
      </c>
      <c r="J43" s="53">
        <f t="shared" si="8"/>
        <v>1239</v>
      </c>
      <c r="K43" s="53">
        <f t="shared" si="8"/>
        <v>2993</v>
      </c>
      <c r="L43" s="53">
        <f t="shared" si="8"/>
        <v>4747</v>
      </c>
      <c r="M43" s="53">
        <f t="shared" si="8"/>
        <v>6501</v>
      </c>
      <c r="N43" s="53">
        <f t="shared" si="8"/>
        <v>20255</v>
      </c>
      <c r="O43" s="53">
        <f t="shared" si="8"/>
        <v>22009</v>
      </c>
      <c r="P43" s="54">
        <f t="shared" si="8"/>
        <v>10575</v>
      </c>
    </row>
    <row r="44" spans="3:17" ht="13.5" thickTop="1" x14ac:dyDescent="0.2"/>
    <row r="45" spans="3:17" ht="16.5" customHeight="1" x14ac:dyDescent="0.2"/>
    <row r="46" spans="3:17" ht="25.5" customHeight="1" x14ac:dyDescent="0.2">
      <c r="D46" s="86"/>
      <c r="E46" s="79"/>
      <c r="F46" s="79"/>
      <c r="G46" s="79"/>
      <c r="H46" s="79"/>
      <c r="I46" s="79"/>
      <c r="J46" s="79"/>
      <c r="K46" s="79"/>
      <c r="L46" s="79"/>
    </row>
    <row r="47" spans="3:17" x14ac:dyDescent="0.2">
      <c r="D47" s="17" t="s">
        <v>38</v>
      </c>
      <c r="E47" s="58">
        <f>SUM(E30,E38)</f>
        <v>6083</v>
      </c>
      <c r="F47" s="58">
        <f>SUM(F30,F38)</f>
        <v>6083</v>
      </c>
      <c r="G47" s="58">
        <f t="shared" ref="G47:P47" si="9">SUM(G30,G38)</f>
        <v>6083</v>
      </c>
      <c r="H47" s="58">
        <f t="shared" si="9"/>
        <v>6083</v>
      </c>
      <c r="I47" s="58">
        <f t="shared" si="9"/>
        <v>6083</v>
      </c>
      <c r="J47" s="58">
        <f t="shared" si="9"/>
        <v>6083</v>
      </c>
      <c r="K47" s="58">
        <f t="shared" si="9"/>
        <v>6083</v>
      </c>
      <c r="L47" s="58">
        <f t="shared" si="9"/>
        <v>6083</v>
      </c>
      <c r="M47" s="58">
        <f t="shared" si="9"/>
        <v>6083</v>
      </c>
      <c r="N47" s="58">
        <f t="shared" si="9"/>
        <v>6083</v>
      </c>
      <c r="O47" s="58">
        <f t="shared" si="9"/>
        <v>6083</v>
      </c>
      <c r="P47" s="58">
        <f t="shared" si="9"/>
        <v>6083</v>
      </c>
    </row>
    <row r="48" spans="3:17" x14ac:dyDescent="0.2">
      <c r="D48" s="17" t="s">
        <v>39</v>
      </c>
      <c r="E48" s="58">
        <f>E47</f>
        <v>6083</v>
      </c>
      <c r="F48" s="58">
        <f>F47+E48</f>
        <v>12166</v>
      </c>
      <c r="G48" s="58">
        <f t="shared" ref="G48:P48" si="10">G47+F48</f>
        <v>18249</v>
      </c>
      <c r="H48" s="58">
        <f t="shared" si="10"/>
        <v>24332</v>
      </c>
      <c r="I48" s="58">
        <f t="shared" si="10"/>
        <v>30415</v>
      </c>
      <c r="J48" s="58">
        <f t="shared" si="10"/>
        <v>36498</v>
      </c>
      <c r="K48" s="58">
        <f t="shared" si="10"/>
        <v>42581</v>
      </c>
      <c r="L48" s="58">
        <f t="shared" si="10"/>
        <v>48664</v>
      </c>
      <c r="M48" s="58">
        <f t="shared" si="10"/>
        <v>54747</v>
      </c>
      <c r="N48" s="58">
        <f t="shared" si="10"/>
        <v>60830</v>
      </c>
      <c r="O48" s="58">
        <f t="shared" si="10"/>
        <v>66913</v>
      </c>
      <c r="P48" s="58">
        <f t="shared" si="10"/>
        <v>72996</v>
      </c>
    </row>
    <row r="49" spans="1:16" ht="27.75" customHeight="1" x14ac:dyDescent="0.2">
      <c r="D49" s="60" t="s">
        <v>40</v>
      </c>
      <c r="E49" s="61">
        <f>E48/$P$48</f>
        <v>8.3333333333333329E-2</v>
      </c>
      <c r="F49" s="61">
        <f t="shared" ref="F49:P49" si="11">F48/$P$48</f>
        <v>0.16666666666666666</v>
      </c>
      <c r="G49" s="61">
        <f t="shared" si="11"/>
        <v>0.25</v>
      </c>
      <c r="H49" s="61">
        <f t="shared" si="11"/>
        <v>0.33333333333333331</v>
      </c>
      <c r="I49" s="61">
        <f t="shared" si="11"/>
        <v>0.41666666666666669</v>
      </c>
      <c r="J49" s="61">
        <f t="shared" si="11"/>
        <v>0.5</v>
      </c>
      <c r="K49" s="61">
        <f t="shared" si="11"/>
        <v>0.58333333333333337</v>
      </c>
      <c r="L49" s="61">
        <f t="shared" si="11"/>
        <v>0.66666666666666663</v>
      </c>
      <c r="M49" s="61">
        <f t="shared" si="11"/>
        <v>0.75</v>
      </c>
      <c r="N49" s="61">
        <f t="shared" si="11"/>
        <v>0.83333333333333337</v>
      </c>
      <c r="O49" s="61">
        <f t="shared" si="11"/>
        <v>0.91666666666666663</v>
      </c>
      <c r="P49" s="61">
        <f t="shared" si="11"/>
        <v>1</v>
      </c>
    </row>
    <row r="50" spans="1:16" x14ac:dyDescent="0.2"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6" x14ac:dyDescent="0.2">
      <c r="D51" s="80"/>
      <c r="E51" s="81"/>
      <c r="F51" s="81"/>
      <c r="G51" s="81"/>
      <c r="H51" s="81"/>
      <c r="I51" s="81"/>
      <c r="J51" s="81"/>
      <c r="K51" s="81"/>
      <c r="L51" s="81"/>
    </row>
    <row r="52" spans="1:16" ht="28.5" customHeight="1" x14ac:dyDescent="0.2"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6" ht="14.25" customHeight="1" x14ac:dyDescent="0.2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1:16" ht="39.75" customHeight="1" x14ac:dyDescent="0.2">
      <c r="D54" s="78"/>
      <c r="E54" s="79"/>
      <c r="F54" s="79"/>
      <c r="G54" s="79"/>
      <c r="H54" s="79"/>
      <c r="I54" s="79"/>
      <c r="J54" s="79"/>
      <c r="K54" s="79"/>
      <c r="L54" s="79"/>
    </row>
    <row r="55" spans="1:16" ht="24.75" customHeight="1" x14ac:dyDescent="0.2">
      <c r="D55" s="77"/>
      <c r="E55" s="76"/>
      <c r="F55" s="76"/>
      <c r="G55" s="76"/>
      <c r="H55" s="76"/>
      <c r="I55" s="76"/>
      <c r="J55" s="76"/>
      <c r="K55" s="76"/>
      <c r="L55" s="76"/>
    </row>
    <row r="56" spans="1:16" ht="12" customHeight="1" x14ac:dyDescent="0.2">
      <c r="C56" s="13"/>
      <c r="O56" s="19"/>
    </row>
    <row r="57" spans="1:16" ht="27.75" customHeight="1" x14ac:dyDescent="0.2">
      <c r="C57" s="14"/>
      <c r="D57" s="75"/>
      <c r="E57" s="76"/>
      <c r="F57" s="76"/>
      <c r="G57" s="76"/>
      <c r="H57" s="76"/>
      <c r="I57" s="76"/>
      <c r="J57" s="76"/>
      <c r="K57" s="76"/>
      <c r="L57" s="76"/>
      <c r="O57" s="18"/>
    </row>
    <row r="58" spans="1:16" x14ac:dyDescent="0.2">
      <c r="C58" s="13"/>
      <c r="O58" s="19"/>
    </row>
    <row r="59" spans="1:16" x14ac:dyDescent="0.2">
      <c r="C59" s="14"/>
    </row>
  </sheetData>
  <mergeCells count="24">
    <mergeCell ref="E7:P8"/>
    <mergeCell ref="E36:P36"/>
    <mergeCell ref="D57:L57"/>
    <mergeCell ref="D55:L55"/>
    <mergeCell ref="D54:L54"/>
    <mergeCell ref="A53:L53"/>
    <mergeCell ref="D52:N52"/>
    <mergeCell ref="E23:P24"/>
    <mergeCell ref="E22:P22"/>
    <mergeCell ref="D51:L51"/>
    <mergeCell ref="D46:L46"/>
    <mergeCell ref="M4:M5"/>
    <mergeCell ref="E1:P1"/>
    <mergeCell ref="J4:J5"/>
    <mergeCell ref="K4:K5"/>
    <mergeCell ref="P4:P5"/>
    <mergeCell ref="L4:L5"/>
    <mergeCell ref="N4:N5"/>
    <mergeCell ref="O4:O5"/>
    <mergeCell ref="E4:E5"/>
    <mergeCell ref="F4:F5"/>
    <mergeCell ref="G4:G5"/>
    <mergeCell ref="H4:H5"/>
    <mergeCell ref="I4:I5"/>
  </mergeCells>
  <phoneticPr fontId="0" type="noConversion"/>
  <conditionalFormatting sqref="E6:P6">
    <cfRule type="cellIs" dxfId="1" priority="1" operator="greaterThan">
      <formula>0</formula>
    </cfRule>
    <cfRule type="cellIs" dxfId="0" priority="2" operator="lessThan">
      <formula>0</formula>
    </cfRule>
  </conditionalFormatting>
  <pageMargins left="0.21" right="0.21" top="0.7" bottom="0.21" header="0.21" footer="0.4921259845"/>
  <pageSetup paperSize="9" scale="44" orientation="landscape" horizontalDpi="4294967292" r:id="rId1"/>
  <headerFooter alignWithMargins="0">
    <oddHeader>&amp;L&amp;G&amp;R&amp;D</oddHeader>
    <oddFooter>&amp;R&amp;8Je rédige mon projet - Plan de trésorerie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C9DDC13BD0DC4A96D35A92F71D85EF" ma:contentTypeVersion="10" ma:contentTypeDescription="Crée un document." ma:contentTypeScope="" ma:versionID="69be5b0f4e5556dd294abc84dba75f61">
  <xsd:schema xmlns:xsd="http://www.w3.org/2001/XMLSchema" xmlns:xs="http://www.w3.org/2001/XMLSchema" xmlns:p="http://schemas.microsoft.com/office/2006/metadata/properties" xmlns:ns2="9f2afd2e-bcd2-436e-bfa0-dd9ea0660673" targetNamespace="http://schemas.microsoft.com/office/2006/metadata/properties" ma:root="true" ma:fieldsID="270e2d6488e8eb71f6f2702fe746dddb" ns2:_="">
    <xsd:import namespace="9f2afd2e-bcd2-436e-bfa0-dd9ea06606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afd2e-bcd2-436e-bfa0-dd9ea0660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BD6F16-AAE6-46EE-BE22-A99687C8F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afd2e-bcd2-436e-bfa0-dd9ea06606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24C06B-33A3-400B-AB03-0EAAEAD03F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3AC557-3A0F-4BFC-B1AB-0389D35BE118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9f2afd2e-bcd2-436e-bfa0-dd9ea06606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trésorerie_PSPPE</vt:lpstr>
    </vt:vector>
  </TitlesOfParts>
  <Company>A.P.C.E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Utilisateur Windows</cp:lastModifiedBy>
  <cp:lastPrinted>2016-03-21T14:23:55Z</cp:lastPrinted>
  <dcterms:created xsi:type="dcterms:W3CDTF">1999-06-23T08:57:58Z</dcterms:created>
  <dcterms:modified xsi:type="dcterms:W3CDTF">2020-10-20T13:16:49Z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0x010100B6C9DDC13BD0DC4A96D35A92F71D85EF</vt:lpwstr>
  </property>
</Properties>
</file>