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\Dropbox\05-Pole Sante\3-Financement\Apport associatif-France Active\"/>
    </mc:Choice>
  </mc:AlternateContent>
  <bookViews>
    <workbookView xWindow="0" yWindow="0" windowWidth="17160" windowHeight="7125"/>
  </bookViews>
  <sheets>
    <sheet name="Ateliers collectifs" sheetId="1" r:id="rId1"/>
    <sheet name="Cures" sheetId="2" r:id="rId2"/>
    <sheet name="Adhésions" sheetId="3" r:id="rId3"/>
  </sheets>
  <calcPr calcId="152511"/>
</workbook>
</file>

<file path=xl/calcChain.xml><?xml version="1.0" encoding="utf-8"?>
<calcChain xmlns="http://schemas.openxmlformats.org/spreadsheetml/2006/main">
  <c r="M8" i="1" l="1"/>
  <c r="J6" i="1" l="1"/>
  <c r="L10" i="1"/>
  <c r="J10" i="1"/>
  <c r="J8" i="1"/>
  <c r="L5" i="1"/>
  <c r="J5" i="1"/>
  <c r="L4" i="1"/>
  <c r="K4" i="1"/>
  <c r="J4" i="1"/>
  <c r="D7" i="3" l="1"/>
  <c r="D6" i="3"/>
  <c r="D5" i="3"/>
  <c r="D4" i="3"/>
  <c r="G18" i="2"/>
  <c r="F18" i="2"/>
  <c r="E18" i="2"/>
  <c r="D18" i="2"/>
  <c r="G10" i="2"/>
  <c r="F10" i="2"/>
  <c r="E10" i="2"/>
  <c r="D10" i="2"/>
  <c r="I9" i="2"/>
  <c r="H9" i="2"/>
  <c r="H8" i="2"/>
  <c r="I8" i="2" s="1"/>
  <c r="I7" i="2"/>
  <c r="H7" i="2"/>
  <c r="H6" i="2"/>
  <c r="I6" i="2" s="1"/>
  <c r="I5" i="2"/>
  <c r="H5" i="2"/>
  <c r="H4" i="2"/>
  <c r="H18" i="2" s="1"/>
  <c r="H11" i="1"/>
  <c r="G11" i="1"/>
  <c r="F11" i="1"/>
  <c r="E11" i="1"/>
  <c r="D11" i="1"/>
  <c r="I10" i="1"/>
  <c r="I9" i="1"/>
  <c r="I8" i="1"/>
  <c r="L8" i="1" s="1"/>
  <c r="I7" i="1"/>
  <c r="I6" i="1"/>
  <c r="I5" i="1"/>
  <c r="I4" i="1"/>
  <c r="I11" i="1" l="1"/>
  <c r="H10" i="2"/>
  <c r="I4" i="2"/>
  <c r="I10" i="2" s="1"/>
</calcChain>
</file>

<file path=xl/sharedStrings.xml><?xml version="1.0" encoding="utf-8"?>
<sst xmlns="http://schemas.openxmlformats.org/spreadsheetml/2006/main" count="73" uniqueCount="59">
  <si>
    <t>Ateliers collectifs a visée Thérapeutique</t>
  </si>
  <si>
    <t>ACTIVITE</t>
  </si>
  <si>
    <t>PRATICIEN</t>
  </si>
  <si>
    <t>NBRE SEANCES</t>
  </si>
  <si>
    <t>Tarifs Public</t>
  </si>
  <si>
    <t>Frais sup.
par
participant</t>
  </si>
  <si>
    <t>NBRE STAGIAIRES</t>
  </si>
  <si>
    <t>Durée/
séance</t>
  </si>
  <si>
    <t>C.A.</t>
  </si>
  <si>
    <t>Equilibre au Travail</t>
  </si>
  <si>
    <t>Nathalie Uzan</t>
  </si>
  <si>
    <t>YOGA</t>
  </si>
  <si>
    <t>Emelyne Humez</t>
  </si>
  <si>
    <t>1H</t>
  </si>
  <si>
    <t>QI GONG</t>
  </si>
  <si>
    <t>D. Assemaine / D. Lyon</t>
  </si>
  <si>
    <t>COLLAGE</t>
  </si>
  <si>
    <t>Carole Fournaise</t>
  </si>
  <si>
    <t>4H</t>
  </si>
  <si>
    <t>DANSE THERAPIE</t>
  </si>
  <si>
    <t>Pascale Saly-Giocanti</t>
  </si>
  <si>
    <t>2H</t>
  </si>
  <si>
    <t>AROMA-PHYTO</t>
  </si>
  <si>
    <t>Fériale Daoudi</t>
  </si>
  <si>
    <t>FLEURS DE BACH</t>
  </si>
  <si>
    <t>total</t>
  </si>
  <si>
    <t>PROGRAMMES PERSONNALISES DE REMISE EN SANTE (Cures pluridisciplinaires)</t>
  </si>
  <si>
    <t>Nbre de patients</t>
  </si>
  <si>
    <t>Séances individuelles thérapeutiques</t>
  </si>
  <si>
    <t>Pathologie</t>
  </si>
  <si>
    <t>Prix d'une séance €</t>
  </si>
  <si>
    <t>Nbre praticiens dans la cure</t>
  </si>
  <si>
    <t>Facturation/patient</t>
  </si>
  <si>
    <t>Recette total</t>
  </si>
  <si>
    <t>Patient 1</t>
  </si>
  <si>
    <t>Parkinson</t>
  </si>
  <si>
    <t>Patient 2</t>
  </si>
  <si>
    <t>Oncologie</t>
  </si>
  <si>
    <t>Patient 3</t>
  </si>
  <si>
    <t>Depression</t>
  </si>
  <si>
    <t>Patient 4</t>
  </si>
  <si>
    <t>Trouble sommeil</t>
  </si>
  <si>
    <t>Patient 5</t>
  </si>
  <si>
    <t>Perte de poids</t>
  </si>
  <si>
    <t>Patient 6</t>
  </si>
  <si>
    <t>Deuil anté natale</t>
  </si>
  <si>
    <t>TOTAL</t>
  </si>
  <si>
    <t>ADHESIONS</t>
  </si>
  <si>
    <t>Nombre adhérents</t>
  </si>
  <si>
    <t>Prix adhésions annuelle</t>
  </si>
  <si>
    <t>Recettes</t>
  </si>
  <si>
    <t>4,5 % du nombre total de clients de Khépri Formation.</t>
  </si>
  <si>
    <t>10% des clients de Khépri Santé</t>
  </si>
  <si>
    <t>Recettes net du Pôle</t>
  </si>
  <si>
    <t>Honoraires Praticiens 1</t>
  </si>
  <si>
    <t>Honoraires Prat. 2</t>
  </si>
  <si>
    <t>Prix horaire Praticien</t>
  </si>
  <si>
    <t>Prix salle</t>
  </si>
  <si>
    <t>Frais déplacement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</si>
</sst>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\ [$€-1]"/>
    <numFmt numFmtId="165" formatCode="#,##0&quot;€&quot;"/>
  </numFmts>
  <fonts count="5" x14ac:knownFonts="1">
    <font>
      <sz val="10"/>
      <color rgb="FF000000"/>
      <name val="Arial"/>
    </font>
    <font>
      <sz val="18"/>
      <color theme="1"/>
      <name val="Arial"/>
    </font>
    <font>
      <sz val="10"/>
      <color theme="1"/>
      <name val="Arial"/>
    </font>
    <font>
      <sz val="11"/>
      <color rgb="FF000000"/>
      <name val="Calibri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rgb="FFD0E0E3"/>
        <bgColor rgb="FFD0E0E3"/>
      </patternFill>
    </fill>
  </fills>
  <borders count="14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/>
    <xf numFmtId="0" fontId="2" fillId="2" borderId="1" xfId="0" applyFont="1" applyFill="1" applyBorder="1" applyAlignment="1">
      <alignment wrapText="1"/>
    </xf>
    <xf numFmtId="0" fontId="3" fillId="2" borderId="2" xfId="0" applyFont="1" applyFill="1" applyBorder="1" applyAlignment="1">
      <alignment wrapText="1"/>
    </xf>
    <xf numFmtId="0" fontId="3" fillId="2" borderId="3" xfId="0" applyFont="1" applyFill="1" applyBorder="1" applyAlignment="1">
      <alignment wrapText="1"/>
    </xf>
    <xf numFmtId="0" fontId="2" fillId="0" borderId="0" xfId="0" applyFont="1" applyAlignment="1">
      <alignment wrapText="1"/>
    </xf>
    <xf numFmtId="0" fontId="3" fillId="0" borderId="4" xfId="0" applyFont="1" applyBorder="1" applyAlignment="1">
      <alignment horizontal="right"/>
    </xf>
    <xf numFmtId="0" fontId="3" fillId="0" borderId="5" xfId="0" applyFont="1" applyBorder="1" applyAlignment="1"/>
    <xf numFmtId="0" fontId="3" fillId="0" borderId="5" xfId="0" applyFont="1" applyBorder="1" applyAlignment="1">
      <alignment horizontal="right"/>
    </xf>
    <xf numFmtId="164" fontId="3" fillId="0" borderId="5" xfId="0" applyNumberFormat="1" applyFont="1" applyBorder="1" applyAlignment="1">
      <alignment horizontal="right"/>
    </xf>
    <xf numFmtId="0" fontId="2" fillId="0" borderId="5" xfId="0" applyFont="1" applyBorder="1"/>
    <xf numFmtId="164" fontId="3" fillId="0" borderId="6" xfId="0" applyNumberFormat="1" applyFont="1" applyBorder="1" applyAlignment="1"/>
    <xf numFmtId="0" fontId="3" fillId="0" borderId="7" xfId="0" applyFont="1" applyBorder="1" applyAlignment="1">
      <alignment horizontal="right"/>
    </xf>
    <xf numFmtId="0" fontId="3" fillId="0" borderId="8" xfId="0" applyFont="1" applyBorder="1" applyAlignment="1"/>
    <xf numFmtId="0" fontId="3" fillId="0" borderId="8" xfId="0" applyFont="1" applyBorder="1" applyAlignment="1">
      <alignment horizontal="right"/>
    </xf>
    <xf numFmtId="164" fontId="3" fillId="0" borderId="8" xfId="0" applyNumberFormat="1" applyFont="1" applyBorder="1" applyAlignment="1">
      <alignment horizontal="right"/>
    </xf>
    <xf numFmtId="164" fontId="3" fillId="0" borderId="9" xfId="0" applyNumberFormat="1" applyFont="1" applyBorder="1" applyAlignment="1"/>
    <xf numFmtId="165" fontId="3" fillId="0" borderId="8" xfId="0" applyNumberFormat="1" applyFont="1" applyBorder="1" applyAlignment="1">
      <alignment horizontal="right"/>
    </xf>
    <xf numFmtId="0" fontId="3" fillId="0" borderId="10" xfId="0" applyFont="1" applyBorder="1" applyAlignment="1">
      <alignment horizontal="right"/>
    </xf>
    <xf numFmtId="0" fontId="3" fillId="0" borderId="11" xfId="0" applyFont="1" applyBorder="1" applyAlignment="1"/>
    <xf numFmtId="0" fontId="3" fillId="0" borderId="11" xfId="0" applyFont="1" applyBorder="1" applyAlignment="1">
      <alignment horizontal="right"/>
    </xf>
    <xf numFmtId="164" fontId="3" fillId="0" borderId="11" xfId="0" applyNumberFormat="1" applyFont="1" applyBorder="1" applyAlignment="1">
      <alignment horizontal="right"/>
    </xf>
    <xf numFmtId="165" fontId="3" fillId="0" borderId="11" xfId="0" applyNumberFormat="1" applyFont="1" applyBorder="1" applyAlignment="1">
      <alignment horizontal="right"/>
    </xf>
    <xf numFmtId="164" fontId="3" fillId="0" borderId="12" xfId="0" applyNumberFormat="1" applyFont="1" applyBorder="1" applyAlignment="1"/>
    <xf numFmtId="0" fontId="2" fillId="0" borderId="0" xfId="0" applyFont="1" applyAlignment="1"/>
    <xf numFmtId="0" fontId="2" fillId="0" borderId="0" xfId="0" applyFont="1"/>
    <xf numFmtId="164" fontId="2" fillId="0" borderId="0" xfId="0" applyNumberFormat="1" applyFont="1"/>
    <xf numFmtId="0" fontId="4" fillId="2" borderId="1" xfId="0" applyFont="1" applyFill="1" applyBorder="1" applyAlignment="1">
      <alignment wrapText="1"/>
    </xf>
    <xf numFmtId="0" fontId="4" fillId="0" borderId="0" xfId="0" applyFont="1" applyAlignment="1">
      <alignment wrapText="1"/>
    </xf>
    <xf numFmtId="165" fontId="2" fillId="0" borderId="0" xfId="0" applyNumberFormat="1" applyFont="1"/>
    <xf numFmtId="0" fontId="3" fillId="0" borderId="13" xfId="0" applyFont="1" applyBorder="1" applyAlignment="1">
      <alignment horizontal="right"/>
    </xf>
    <xf numFmtId="0" fontId="3" fillId="0" borderId="13" xfId="0" applyFont="1" applyBorder="1" applyAlignment="1"/>
    <xf numFmtId="0" fontId="4" fillId="0" borderId="13" xfId="0" applyFont="1" applyBorder="1" applyAlignment="1"/>
    <xf numFmtId="0" fontId="0" fillId="0" borderId="0" xfId="0" applyFont="1" applyAlignment="1"/>
    <xf numFmtId="0" fontId="1" fillId="0" borderId="0" xfId="0" applyFont="1" applyAlignment="1"/>
    <xf numFmtId="0" fontId="0" fillId="0" borderId="0" xfId="0" applyFont="1" applyAlignment="1"/>
    <xf numFmtId="164" fontId="0" fillId="0" borderId="0" xfId="0" applyNumberFormat="1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11"/>
  <sheetViews>
    <sheetView tabSelected="1" workbookViewId="0">
      <selection activeCell="M17" sqref="M17"/>
    </sheetView>
  </sheetViews>
  <sheetFormatPr baseColWidth="10" defaultColWidth="14.42578125" defaultRowHeight="15.75" customHeight="1" x14ac:dyDescent="0.2"/>
  <cols>
    <col min="1" max="1" width="4.7109375" customWidth="1"/>
    <col min="2" max="2" width="18.28515625" customWidth="1"/>
    <col min="3" max="3" width="22" customWidth="1"/>
    <col min="4" max="4" width="9.5703125" customWidth="1"/>
    <col min="5" max="5" width="7.5703125" customWidth="1"/>
    <col min="6" max="7" width="11" customWidth="1"/>
    <col min="8" max="8" width="8" customWidth="1"/>
    <col min="9" max="9" width="9.28515625" customWidth="1"/>
    <col min="10" max="10" width="11.7109375" customWidth="1"/>
    <col min="11" max="11" width="11" style="32" customWidth="1"/>
  </cols>
  <sheetData>
    <row r="1" spans="1:26" ht="15.75" customHeight="1" x14ac:dyDescent="0.35">
      <c r="B1" s="33" t="s">
        <v>0</v>
      </c>
      <c r="C1" s="34"/>
      <c r="D1" s="34"/>
      <c r="E1" s="34"/>
      <c r="F1" s="34"/>
      <c r="G1" s="34"/>
      <c r="H1" s="34"/>
    </row>
    <row r="3" spans="1:26" ht="32.25" customHeight="1" x14ac:dyDescent="0.25">
      <c r="A3" s="1"/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3" t="s">
        <v>8</v>
      </c>
      <c r="J3" s="4" t="s">
        <v>54</v>
      </c>
      <c r="K3" s="4" t="s">
        <v>55</v>
      </c>
      <c r="L3" s="4" t="s">
        <v>53</v>
      </c>
      <c r="M3" s="4" t="s">
        <v>56</v>
      </c>
      <c r="N3" s="4" t="s">
        <v>57</v>
      </c>
      <c r="O3" s="4" t="s">
        <v>58</v>
      </c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15.75" customHeight="1" x14ac:dyDescent="0.25">
      <c r="A4" s="5">
        <v>1</v>
      </c>
      <c r="B4" s="6" t="s">
        <v>9</v>
      </c>
      <c r="C4" s="6" t="s">
        <v>10</v>
      </c>
      <c r="D4" s="7">
        <v>5</v>
      </c>
      <c r="E4" s="8">
        <v>250</v>
      </c>
      <c r="F4" s="9"/>
      <c r="G4" s="7">
        <v>5</v>
      </c>
      <c r="H4" s="7" t="s">
        <v>21</v>
      </c>
      <c r="I4" s="10">
        <f t="shared" ref="I4:I10" si="0">G4*E4</f>
        <v>1250</v>
      </c>
      <c r="J4">
        <f>(50*2)*5</f>
        <v>500</v>
      </c>
      <c r="K4" s="32">
        <f>(50*2)*5</f>
        <v>500</v>
      </c>
      <c r="L4" s="35">
        <f>I4-J4-K4</f>
        <v>250</v>
      </c>
      <c r="M4">
        <v>50</v>
      </c>
    </row>
    <row r="5" spans="1:26" ht="15.75" customHeight="1" x14ac:dyDescent="0.25">
      <c r="A5" s="11">
        <v>2</v>
      </c>
      <c r="B5" s="12" t="s">
        <v>11</v>
      </c>
      <c r="C5" s="12" t="s">
        <v>12</v>
      </c>
      <c r="D5" s="13">
        <v>10</v>
      </c>
      <c r="E5" s="14">
        <v>250</v>
      </c>
      <c r="F5" s="13"/>
      <c r="G5" s="13">
        <v>10</v>
      </c>
      <c r="H5" s="13" t="s">
        <v>13</v>
      </c>
      <c r="I5" s="15">
        <f t="shared" si="0"/>
        <v>2500</v>
      </c>
      <c r="J5">
        <f>50*10</f>
        <v>500</v>
      </c>
      <c r="L5" s="35">
        <f>I5-J5</f>
        <v>2000</v>
      </c>
      <c r="M5">
        <v>50</v>
      </c>
    </row>
    <row r="6" spans="1:26" ht="15.75" customHeight="1" x14ac:dyDescent="0.25">
      <c r="A6" s="11">
        <v>3</v>
      </c>
      <c r="B6" s="12" t="s">
        <v>14</v>
      </c>
      <c r="C6" s="12" t="s">
        <v>15</v>
      </c>
      <c r="D6" s="13">
        <v>10</v>
      </c>
      <c r="E6" s="14">
        <v>250</v>
      </c>
      <c r="F6" s="13"/>
      <c r="G6" s="13">
        <v>10</v>
      </c>
      <c r="H6" s="13" t="s">
        <v>13</v>
      </c>
      <c r="I6" s="15">
        <f t="shared" si="0"/>
        <v>2500</v>
      </c>
      <c r="J6" s="32">
        <f>50*10</f>
        <v>500</v>
      </c>
      <c r="M6">
        <v>50</v>
      </c>
    </row>
    <row r="7" spans="1:26" ht="15.75" customHeight="1" x14ac:dyDescent="0.25">
      <c r="A7" s="11">
        <v>4</v>
      </c>
      <c r="B7" s="12" t="s">
        <v>16</v>
      </c>
      <c r="C7" s="12" t="s">
        <v>17</v>
      </c>
      <c r="D7" s="13">
        <v>4</v>
      </c>
      <c r="E7" s="14">
        <v>200</v>
      </c>
      <c r="F7" s="16">
        <v>40</v>
      </c>
      <c r="G7" s="13">
        <v>4</v>
      </c>
      <c r="H7" s="13" t="s">
        <v>18</v>
      </c>
      <c r="I7" s="15">
        <f t="shared" si="0"/>
        <v>800</v>
      </c>
      <c r="M7">
        <v>50</v>
      </c>
    </row>
    <row r="8" spans="1:26" ht="15.75" customHeight="1" x14ac:dyDescent="0.25">
      <c r="A8" s="11">
        <v>5</v>
      </c>
      <c r="B8" s="12" t="s">
        <v>19</v>
      </c>
      <c r="C8" s="12" t="s">
        <v>20</v>
      </c>
      <c r="D8" s="13">
        <v>5</v>
      </c>
      <c r="E8" s="14">
        <v>350</v>
      </c>
      <c r="F8" s="13"/>
      <c r="G8" s="13">
        <v>10</v>
      </c>
      <c r="H8" s="13" t="s">
        <v>21</v>
      </c>
      <c r="I8" s="15">
        <f t="shared" si="0"/>
        <v>3500</v>
      </c>
      <c r="J8">
        <f>M8*20</f>
        <v>1920</v>
      </c>
      <c r="L8" s="35">
        <f>I8-J8</f>
        <v>1580</v>
      </c>
      <c r="M8">
        <f>80*1.2</f>
        <v>96</v>
      </c>
    </row>
    <row r="9" spans="1:26" ht="15.75" customHeight="1" x14ac:dyDescent="0.25">
      <c r="A9" s="11">
        <v>6</v>
      </c>
      <c r="B9" s="12" t="s">
        <v>22</v>
      </c>
      <c r="C9" s="12" t="s">
        <v>23</v>
      </c>
      <c r="D9" s="13">
        <v>5</v>
      </c>
      <c r="E9" s="14">
        <v>250</v>
      </c>
      <c r="F9" s="13"/>
      <c r="G9" s="13">
        <v>5</v>
      </c>
      <c r="H9" s="13" t="s">
        <v>21</v>
      </c>
      <c r="I9" s="15">
        <f t="shared" si="0"/>
        <v>1250</v>
      </c>
      <c r="M9">
        <v>50</v>
      </c>
    </row>
    <row r="10" spans="1:26" ht="15.75" customHeight="1" x14ac:dyDescent="0.25">
      <c r="A10" s="17">
        <v>7</v>
      </c>
      <c r="B10" s="18" t="s">
        <v>24</v>
      </c>
      <c r="C10" s="18" t="s">
        <v>17</v>
      </c>
      <c r="D10" s="19">
        <v>5</v>
      </c>
      <c r="E10" s="20">
        <v>250</v>
      </c>
      <c r="F10" s="21">
        <v>0</v>
      </c>
      <c r="G10" s="19">
        <v>5</v>
      </c>
      <c r="H10" s="19" t="s">
        <v>21</v>
      </c>
      <c r="I10" s="22">
        <f t="shared" si="0"/>
        <v>1250</v>
      </c>
      <c r="J10">
        <f>M10*10</f>
        <v>500</v>
      </c>
      <c r="L10" s="35">
        <f>I10-J10</f>
        <v>750</v>
      </c>
      <c r="M10">
        <v>50</v>
      </c>
    </row>
    <row r="11" spans="1:26" ht="12.75" x14ac:dyDescent="0.2">
      <c r="C11" s="23" t="s">
        <v>25</v>
      </c>
      <c r="D11" s="24">
        <f t="shared" ref="D11:I11" si="1">SUM(D4:D10)</f>
        <v>44</v>
      </c>
      <c r="E11" s="25">
        <f t="shared" si="1"/>
        <v>1800</v>
      </c>
      <c r="F11" s="24">
        <f t="shared" si="1"/>
        <v>40</v>
      </c>
      <c r="G11" s="24">
        <f t="shared" si="1"/>
        <v>49</v>
      </c>
      <c r="H11" s="24">
        <f t="shared" si="1"/>
        <v>0</v>
      </c>
      <c r="I11" s="25">
        <f t="shared" si="1"/>
        <v>13050</v>
      </c>
    </row>
  </sheetData>
  <mergeCells count="1">
    <mergeCell ref="B1:H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18"/>
  <sheetViews>
    <sheetView workbookViewId="0"/>
  </sheetViews>
  <sheetFormatPr baseColWidth="10" defaultColWidth="14.42578125" defaultRowHeight="15.75" customHeight="1" x14ac:dyDescent="0.2"/>
  <cols>
    <col min="2" max="2" width="37.85546875" customWidth="1"/>
    <col min="3" max="3" width="22.85546875" customWidth="1"/>
    <col min="7" max="7" width="18.140625" customWidth="1"/>
    <col min="8" max="8" width="11.7109375" customWidth="1"/>
  </cols>
  <sheetData>
    <row r="1" spans="1:9" ht="15.75" customHeight="1" x14ac:dyDescent="0.35">
      <c r="B1" s="33" t="s">
        <v>26</v>
      </c>
      <c r="C1" s="34"/>
      <c r="D1" s="34"/>
      <c r="E1" s="34"/>
      <c r="F1" s="34"/>
      <c r="G1" s="34"/>
    </row>
    <row r="3" spans="1:9" ht="15.75" customHeight="1" x14ac:dyDescent="0.25">
      <c r="A3" s="26" t="s">
        <v>27</v>
      </c>
      <c r="B3" s="2" t="s">
        <v>28</v>
      </c>
      <c r="C3" s="2" t="s">
        <v>29</v>
      </c>
      <c r="D3" s="2" t="s">
        <v>3</v>
      </c>
      <c r="E3" s="2" t="s">
        <v>30</v>
      </c>
      <c r="F3" s="2" t="s">
        <v>31</v>
      </c>
      <c r="G3" s="2" t="s">
        <v>7</v>
      </c>
      <c r="H3" s="27" t="s">
        <v>32</v>
      </c>
      <c r="I3" s="23" t="s">
        <v>33</v>
      </c>
    </row>
    <row r="4" spans="1:9" ht="15.75" customHeight="1" x14ac:dyDescent="0.25">
      <c r="A4" s="11">
        <v>2</v>
      </c>
      <c r="B4" s="12" t="s">
        <v>34</v>
      </c>
      <c r="C4" s="12" t="s">
        <v>35</v>
      </c>
      <c r="D4" s="13">
        <v>10</v>
      </c>
      <c r="E4" s="13">
        <v>60</v>
      </c>
      <c r="F4" s="13">
        <v>5</v>
      </c>
      <c r="G4" s="13" t="s">
        <v>13</v>
      </c>
      <c r="H4" s="24">
        <f t="shared" ref="H4:H9" si="0">D4*E4</f>
        <v>600</v>
      </c>
      <c r="I4" s="24">
        <f t="shared" ref="I4:I9" si="1">A4*H4</f>
        <v>1200</v>
      </c>
    </row>
    <row r="5" spans="1:9" ht="15.75" customHeight="1" x14ac:dyDescent="0.25">
      <c r="A5" s="11">
        <v>1</v>
      </c>
      <c r="B5" s="12" t="s">
        <v>36</v>
      </c>
      <c r="C5" s="12" t="s">
        <v>37</v>
      </c>
      <c r="D5" s="13">
        <v>18</v>
      </c>
      <c r="E5" s="13">
        <v>60</v>
      </c>
      <c r="F5" s="13">
        <v>5</v>
      </c>
      <c r="G5" s="13" t="s">
        <v>13</v>
      </c>
      <c r="H5" s="24">
        <f t="shared" si="0"/>
        <v>1080</v>
      </c>
      <c r="I5" s="24">
        <f t="shared" si="1"/>
        <v>1080</v>
      </c>
    </row>
    <row r="6" spans="1:9" ht="15.75" customHeight="1" x14ac:dyDescent="0.25">
      <c r="A6" s="11">
        <v>4</v>
      </c>
      <c r="B6" s="12" t="s">
        <v>38</v>
      </c>
      <c r="C6" s="12" t="s">
        <v>39</v>
      </c>
      <c r="D6" s="13">
        <v>25</v>
      </c>
      <c r="E6" s="16">
        <v>60</v>
      </c>
      <c r="F6" s="13">
        <v>5</v>
      </c>
      <c r="G6" s="13" t="s">
        <v>13</v>
      </c>
      <c r="H6" s="28">
        <f t="shared" si="0"/>
        <v>1500</v>
      </c>
      <c r="I6" s="28">
        <f t="shared" si="1"/>
        <v>6000</v>
      </c>
    </row>
    <row r="7" spans="1:9" ht="15.75" customHeight="1" x14ac:dyDescent="0.25">
      <c r="A7" s="11">
        <v>4</v>
      </c>
      <c r="B7" s="12" t="s">
        <v>40</v>
      </c>
      <c r="C7" s="12" t="s">
        <v>41</v>
      </c>
      <c r="D7" s="13">
        <v>15</v>
      </c>
      <c r="E7" s="13">
        <v>60</v>
      </c>
      <c r="F7" s="13">
        <v>5</v>
      </c>
      <c r="G7" s="13" t="s">
        <v>13</v>
      </c>
      <c r="H7" s="24">
        <f t="shared" si="0"/>
        <v>900</v>
      </c>
      <c r="I7" s="24">
        <f t="shared" si="1"/>
        <v>3600</v>
      </c>
    </row>
    <row r="8" spans="1:9" ht="15.75" customHeight="1" x14ac:dyDescent="0.25">
      <c r="A8" s="11">
        <v>3</v>
      </c>
      <c r="B8" s="12" t="s">
        <v>42</v>
      </c>
      <c r="C8" s="12" t="s">
        <v>43</v>
      </c>
      <c r="D8" s="13">
        <v>20</v>
      </c>
      <c r="E8" s="13">
        <v>60</v>
      </c>
      <c r="F8" s="13">
        <v>5</v>
      </c>
      <c r="G8" s="13" t="s">
        <v>13</v>
      </c>
      <c r="H8" s="24">
        <f t="shared" si="0"/>
        <v>1200</v>
      </c>
      <c r="I8" s="24">
        <f t="shared" si="1"/>
        <v>3600</v>
      </c>
    </row>
    <row r="9" spans="1:9" ht="15.75" customHeight="1" x14ac:dyDescent="0.25">
      <c r="A9" s="17">
        <v>2</v>
      </c>
      <c r="B9" s="18" t="s">
        <v>44</v>
      </c>
      <c r="C9" s="18" t="s">
        <v>45</v>
      </c>
      <c r="D9" s="19">
        <v>20</v>
      </c>
      <c r="E9" s="21">
        <v>60</v>
      </c>
      <c r="F9" s="13">
        <v>5</v>
      </c>
      <c r="G9" s="19" t="s">
        <v>13</v>
      </c>
      <c r="H9" s="28">
        <f t="shared" si="0"/>
        <v>1200</v>
      </c>
      <c r="I9" s="28">
        <f t="shared" si="1"/>
        <v>2400</v>
      </c>
    </row>
    <row r="10" spans="1:9" ht="12.75" x14ac:dyDescent="0.2">
      <c r="A10" s="23" t="s">
        <v>46</v>
      </c>
      <c r="C10" s="23"/>
      <c r="D10" s="24">
        <f t="shared" ref="D10:I10" si="2">SUM(D4:D9)</f>
        <v>108</v>
      </c>
      <c r="E10" s="24">
        <f t="shared" si="2"/>
        <v>360</v>
      </c>
      <c r="F10" s="24">
        <f t="shared" si="2"/>
        <v>30</v>
      </c>
      <c r="G10" s="24">
        <f t="shared" si="2"/>
        <v>0</v>
      </c>
      <c r="H10" s="24">
        <f t="shared" si="2"/>
        <v>6480</v>
      </c>
      <c r="I10" s="24">
        <f t="shared" si="2"/>
        <v>17880</v>
      </c>
    </row>
    <row r="11" spans="1:9" ht="12.75" x14ac:dyDescent="0.2">
      <c r="C11" s="23"/>
    </row>
    <row r="12" spans="1:9" ht="12.75" x14ac:dyDescent="0.2">
      <c r="C12" s="23"/>
    </row>
    <row r="13" spans="1:9" ht="12.75" x14ac:dyDescent="0.2">
      <c r="C13" s="23"/>
    </row>
    <row r="14" spans="1:9" ht="12.75" x14ac:dyDescent="0.2">
      <c r="C14" s="23"/>
    </row>
    <row r="15" spans="1:9" ht="12.75" x14ac:dyDescent="0.2">
      <c r="C15" s="23"/>
    </row>
    <row r="16" spans="1:9" ht="12.75" x14ac:dyDescent="0.2">
      <c r="C16" s="23"/>
    </row>
    <row r="17" spans="3:8" ht="12.75" x14ac:dyDescent="0.2">
      <c r="C17" s="23"/>
    </row>
    <row r="18" spans="3:8" ht="12.75" x14ac:dyDescent="0.2">
      <c r="C18" s="23" t="s">
        <v>25</v>
      </c>
      <c r="D18" s="24">
        <f t="shared" ref="D18:H18" si="3">SUM(D4:D9)</f>
        <v>108</v>
      </c>
      <c r="E18" s="24">
        <f t="shared" si="3"/>
        <v>360</v>
      </c>
      <c r="F18" s="24">
        <f t="shared" si="3"/>
        <v>30</v>
      </c>
      <c r="G18" s="24">
        <f t="shared" si="3"/>
        <v>0</v>
      </c>
      <c r="H18" s="24">
        <f t="shared" si="3"/>
        <v>6480</v>
      </c>
    </row>
  </sheetData>
  <mergeCells count="1">
    <mergeCell ref="B1:G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F7"/>
  <sheetViews>
    <sheetView workbookViewId="0"/>
  </sheetViews>
  <sheetFormatPr baseColWidth="10" defaultColWidth="14.42578125" defaultRowHeight="15.75" customHeight="1" x14ac:dyDescent="0.2"/>
  <cols>
    <col min="2" max="2" width="21.5703125" customWidth="1"/>
    <col min="3" max="3" width="23.140625" customWidth="1"/>
  </cols>
  <sheetData>
    <row r="1" spans="1:6" ht="15.75" customHeight="1" x14ac:dyDescent="0.35">
      <c r="B1" s="33" t="s">
        <v>47</v>
      </c>
      <c r="C1" s="34"/>
    </row>
    <row r="3" spans="1:6" ht="15.75" customHeight="1" x14ac:dyDescent="0.25">
      <c r="A3" s="1"/>
      <c r="B3" s="2" t="s">
        <v>48</v>
      </c>
      <c r="C3" s="2" t="s">
        <v>49</v>
      </c>
      <c r="D3" s="3" t="s">
        <v>50</v>
      </c>
      <c r="E3" s="4"/>
    </row>
    <row r="4" spans="1:6" ht="15.75" customHeight="1" x14ac:dyDescent="0.25">
      <c r="A4" s="29">
        <v>2021</v>
      </c>
      <c r="B4" s="30">
        <v>150</v>
      </c>
      <c r="C4" s="30">
        <v>25</v>
      </c>
      <c r="D4" s="30">
        <f t="shared" ref="D4:D7" si="0">B4*C4</f>
        <v>3750</v>
      </c>
      <c r="F4" s="23" t="s">
        <v>51</v>
      </c>
    </row>
    <row r="5" spans="1:6" ht="15.75" customHeight="1" x14ac:dyDescent="0.25">
      <c r="A5" s="31">
        <v>2022</v>
      </c>
      <c r="B5" s="31">
        <v>200</v>
      </c>
      <c r="C5" s="31">
        <v>25</v>
      </c>
      <c r="D5" s="30">
        <f t="shared" si="0"/>
        <v>5000</v>
      </c>
    </row>
    <row r="6" spans="1:6" ht="15.75" customHeight="1" x14ac:dyDescent="0.25">
      <c r="A6" s="31">
        <v>2023</v>
      </c>
      <c r="B6" s="31">
        <v>350</v>
      </c>
      <c r="C6" s="31">
        <v>25</v>
      </c>
      <c r="D6" s="30">
        <f t="shared" si="0"/>
        <v>8750</v>
      </c>
    </row>
    <row r="7" spans="1:6" ht="15.75" customHeight="1" x14ac:dyDescent="0.25">
      <c r="A7" s="31">
        <v>2024</v>
      </c>
      <c r="B7" s="31">
        <v>800</v>
      </c>
      <c r="C7" s="31">
        <v>25</v>
      </c>
      <c r="D7" s="30">
        <f t="shared" si="0"/>
        <v>20000</v>
      </c>
      <c r="F7" s="23" t="s">
        <v>52</v>
      </c>
    </row>
  </sheetData>
  <mergeCells count="1">
    <mergeCell ref="B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Ateliers collectifs</vt:lpstr>
      <vt:lpstr>Cures</vt:lpstr>
      <vt:lpstr>Adhésions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Utilisateur Windows</cp:lastModifiedBy>
  <dcterms:created xsi:type="dcterms:W3CDTF">2021-09-14T11:18:08Z</dcterms:created>
  <dcterms:modified xsi:type="dcterms:W3CDTF">2021-09-24T15:33:47Z</dcterms:modified>
</cp:coreProperties>
</file>