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5-Pole Sante\Activité de PSPPE\Projet VERBATIM\"/>
    </mc:Choice>
  </mc:AlternateContent>
  <bookViews>
    <workbookView xWindow="0" yWindow="0" windowWidth="15075" windowHeight="7185" activeTab="1"/>
  </bookViews>
  <sheets>
    <sheet name="Compte de résultats" sheetId="1" r:id="rId1"/>
    <sheet name="Bilan simplifié" sheetId="2" r:id="rId2"/>
    <sheet name="Feuil3" sheetId="3" r:id="rId3"/>
  </sheets>
  <definedNames>
    <definedName name="_xlnm.Print_Area" localSheetId="0">'Compte de résultats'!$A$4:$K$50</definedName>
  </definedNames>
  <calcPr calcId="152511"/>
</workbook>
</file>

<file path=xl/calcChain.xml><?xml version="1.0" encoding="utf-8"?>
<calcChain xmlns="http://schemas.openxmlformats.org/spreadsheetml/2006/main">
  <c r="H45" i="2" l="1"/>
  <c r="G45" i="2"/>
  <c r="H24" i="2"/>
  <c r="G24" i="2"/>
  <c r="C58" i="2" s="1"/>
  <c r="D58" i="2" s="1"/>
  <c r="C36" i="2"/>
  <c r="C43" i="2"/>
  <c r="B36" i="2"/>
  <c r="D36" i="2"/>
  <c r="C59" i="2" s="1"/>
  <c r="D59" i="2" s="1"/>
  <c r="D39" i="2"/>
  <c r="C60" i="2" s="1"/>
  <c r="D60" i="2" s="1"/>
  <c r="B60" i="2"/>
  <c r="D51" i="2"/>
  <c r="E51" i="2"/>
  <c r="B59" i="2"/>
  <c r="G31" i="2"/>
  <c r="G35" i="2"/>
  <c r="B14" i="2"/>
  <c r="B24" i="2"/>
  <c r="D24" i="2"/>
  <c r="B19" i="2"/>
  <c r="C14" i="2"/>
  <c r="C19" i="2"/>
  <c r="C24" i="2"/>
  <c r="C52" i="2"/>
  <c r="D31" i="2"/>
  <c r="H31" i="2"/>
  <c r="H35" i="2"/>
  <c r="H52" i="2"/>
  <c r="E14" i="2"/>
  <c r="E24" i="2"/>
  <c r="E52" i="2"/>
  <c r="E19" i="2"/>
  <c r="E31" i="2"/>
  <c r="C56" i="2"/>
  <c r="B56" i="2"/>
  <c r="H49" i="2"/>
  <c r="G49" i="2"/>
  <c r="E43" i="2"/>
  <c r="B43" i="2"/>
  <c r="B52" i="2" s="1"/>
  <c r="C31" i="2"/>
  <c r="C51" i="2"/>
  <c r="B31" i="2"/>
  <c r="B51" i="2"/>
  <c r="D42" i="2"/>
  <c r="D41" i="2"/>
  <c r="D40" i="2"/>
  <c r="D38" i="2"/>
  <c r="D37" i="2"/>
  <c r="D35" i="2"/>
  <c r="D22" i="2"/>
  <c r="D21" i="2"/>
  <c r="D20" i="2"/>
  <c r="D18" i="2"/>
  <c r="D17" i="2"/>
  <c r="D16" i="2"/>
  <c r="D15" i="2"/>
  <c r="D14" i="2"/>
  <c r="D13" i="2"/>
  <c r="E14" i="1"/>
  <c r="E49" i="1"/>
  <c r="E41" i="1"/>
  <c r="E25" i="1"/>
  <c r="E35" i="1"/>
  <c r="K11" i="1"/>
  <c r="K26" i="1"/>
  <c r="K41" i="1"/>
  <c r="K32" i="1"/>
  <c r="K46" i="1"/>
  <c r="D19" i="2"/>
  <c r="K47" i="1"/>
  <c r="K12" i="1"/>
  <c r="K13" i="1"/>
  <c r="K48" i="1"/>
  <c r="B57" i="2"/>
  <c r="B58" i="2"/>
  <c r="K50" i="1"/>
  <c r="G52" i="2" l="1"/>
  <c r="C57" i="2"/>
  <c r="D57" i="2" s="1"/>
  <c r="D43" i="2"/>
  <c r="D52" i="2" s="1"/>
</calcChain>
</file>

<file path=xl/comments1.xml><?xml version="1.0" encoding="utf-8"?>
<comments xmlns="http://schemas.openxmlformats.org/spreadsheetml/2006/main">
  <authors>
    <author>CRIdF</author>
    <author>erba</author>
  </authors>
  <commentList>
    <comment ref="A13" authorId="0" shapeId="0">
      <text>
        <r>
          <rPr>
            <b/>
            <sz val="8"/>
            <color indexed="81"/>
            <rFont val="Tahoma"/>
            <family val="2"/>
          </rPr>
          <t>CRIdF:</t>
        </r>
        <r>
          <rPr>
            <sz val="8"/>
            <color indexed="81"/>
            <rFont val="Tahoma"/>
            <family val="2"/>
          </rPr>
          <t xml:space="preserve">
Frais d'établissement, frais de recherche et de développement, concessions, brevets, licences,marques, procédés, logiciels, fonds commercial, etc...</t>
        </r>
      </text>
    </comment>
    <comment ref="A35" authorId="0" shapeId="0">
      <text>
        <r>
          <rPr>
            <b/>
            <sz val="8"/>
            <color indexed="81"/>
            <rFont val="Tahoma"/>
            <family val="2"/>
          </rPr>
          <t>CRIdF:</t>
        </r>
        <r>
          <rPr>
            <sz val="8"/>
            <color indexed="81"/>
            <rFont val="Tahoma"/>
            <family val="2"/>
          </rPr>
          <t xml:space="preserve">
matières premières et autres approvisionnements, en-cours de production, produits imtermédiaires et finis, marchandises</t>
        </r>
      </text>
    </comment>
    <comment ref="A55" authorId="1" shapeId="0">
      <text>
        <r>
          <rPr>
            <b/>
            <sz val="8"/>
            <color indexed="81"/>
            <rFont val="Tahoma"/>
            <family val="2"/>
          </rPr>
          <t xml:space="preserve">S Erba: </t>
        </r>
        <r>
          <rPr>
            <sz val="8"/>
            <color indexed="81"/>
            <rFont val="Tahoma"/>
            <family val="2"/>
          </rPr>
          <t xml:space="preserve">L'analyse bilantielle par cycle d'activité (cycle d'investissement, cycle d'exploitation, cycle de trésorerie) permet de vérifier le respect d'équilibres financiers fondamentaux, à savoir:
</t>
        </r>
        <r>
          <rPr>
            <b/>
            <sz val="8"/>
            <color indexed="81"/>
            <rFont val="Tahoma"/>
            <family val="2"/>
          </rPr>
          <t>- l'investissement doit être financé par des ressources stables (fonds de roulement positif, taux de financement des immobilisations par les fonds permanents égal ou supérieur à 100%),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l'exploitation doit être intégralement couverte par des ressources provenant du fonds de roulement et de l'exploitation,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la trésorie disponible doit être prositive sans être pléthorique (maximum 10% du total de bilan).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7" authorId="1" shapeId="0">
      <text>
        <r>
          <rPr>
            <b/>
            <sz val="8"/>
            <color indexed="81"/>
            <rFont val="Tahoma"/>
            <family val="2"/>
          </rPr>
          <t>S Erba:</t>
        </r>
        <r>
          <rPr>
            <sz val="8"/>
            <color indexed="81"/>
            <rFont val="Tahoma"/>
            <family val="2"/>
          </rPr>
          <t xml:space="preserve">
[(sous total 1 passif+sous-total 2 passif + sous total 3 passif + emprunts et dettes auprés des établissements de crédits)]- [sous total 1 actif+sous-total 2 actif)]), soit la différence entre ressources stables et emplois stables traduisant le financement du cycle d'investissement ou "haut de bilan".
</t>
        </r>
      </text>
    </comment>
    <comment ref="A58" authorId="1" shapeId="0">
      <text>
        <r>
          <rPr>
            <b/>
            <sz val="8"/>
            <color indexed="81"/>
            <rFont val="Tahoma"/>
            <family val="2"/>
          </rPr>
          <t>S Erba:</t>
        </r>
        <r>
          <rPr>
            <sz val="8"/>
            <color indexed="81"/>
            <rFont val="Tahoma"/>
            <family val="2"/>
          </rPr>
          <t xml:space="preserve">
[(sous total 1 passif+sous-total 2 passif + sous total 3 passif + emprunts et dettes auprés des établissements de crédits)]/ [sous total 1 actif+sous-total 2 actif)]). Objectif: vérifier le financement des immobilisations par des ressources stables. Doit être supétieur à 1 (investissements financés intégralement par les ressources stables) afin d'assurer l'équilibre financier du haut de bilan.</t>
        </r>
      </text>
    </comment>
    <comment ref="A59" authorId="1" shapeId="0">
      <text>
        <r>
          <rPr>
            <b/>
            <sz val="8"/>
            <color indexed="81"/>
            <rFont val="Tahoma"/>
            <family val="2"/>
          </rPr>
          <t xml:space="preserve">S Erba
</t>
        </r>
        <r>
          <rPr>
            <sz val="8"/>
            <color indexed="81"/>
            <rFont val="Tahoma"/>
            <family val="2"/>
          </rPr>
          <t>(créances+sous-total 4 actif/dettes à court terme, soit sous-total 4 passif-emprunts et dettes auprès des établissements de crédits. Doit être au moins compris entre 0,6 et 0,8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0" authorId="1" shapeId="0">
      <text>
        <r>
          <rPr>
            <b/>
            <sz val="8"/>
            <color indexed="81"/>
            <rFont val="Tahoma"/>
            <family val="2"/>
          </rPr>
          <t>S Erba:</t>
        </r>
        <r>
          <rPr>
            <sz val="8"/>
            <color indexed="81"/>
            <rFont val="Tahoma"/>
            <family val="2"/>
          </rPr>
          <t xml:space="preserve"> Disponibilités/dettes à court terme, soit soit sous-total 4 passif-emprunts et dettes auprès des établissements de crédits.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<sst xmlns="http://schemas.openxmlformats.org/spreadsheetml/2006/main" count="165" uniqueCount="157">
  <si>
    <t>CHARGES</t>
  </si>
  <si>
    <t>PRODUITS</t>
  </si>
  <si>
    <t>Achats (sauf 603)</t>
  </si>
  <si>
    <t>Matières premières</t>
  </si>
  <si>
    <t>Total achats</t>
  </si>
  <si>
    <t>Autres approvisionnements</t>
  </si>
  <si>
    <t>Etudes et prestations</t>
  </si>
  <si>
    <t>Matériels, équipements et travaux</t>
  </si>
  <si>
    <t>Achats de marchandises</t>
  </si>
  <si>
    <t>Variation des stocks</t>
  </si>
  <si>
    <t>Services extérieurs</t>
  </si>
  <si>
    <t>Divers</t>
  </si>
  <si>
    <t>Etudes et recherches</t>
  </si>
  <si>
    <t>Primes d'assurances</t>
  </si>
  <si>
    <t>Entretien et réparations</t>
  </si>
  <si>
    <t>Charges locatives</t>
  </si>
  <si>
    <t>Locations</t>
  </si>
  <si>
    <t>Redevances de crédit-bail</t>
  </si>
  <si>
    <t>Sous-traitance générale</t>
  </si>
  <si>
    <t>Total services extérieurs</t>
  </si>
  <si>
    <t>Autres services extérieurs</t>
  </si>
  <si>
    <t>Total autres services extérieurs</t>
  </si>
  <si>
    <t>Personnel extérieur</t>
  </si>
  <si>
    <t>Rémunérations d'intermédiaires</t>
  </si>
  <si>
    <t>Publicité et relations publiques</t>
  </si>
  <si>
    <t>Transports</t>
  </si>
  <si>
    <t>Déplacments et réceptions</t>
  </si>
  <si>
    <t>Frais postaux et de télécoms</t>
  </si>
  <si>
    <t>Services bancaires et assimilés</t>
  </si>
  <si>
    <t>Charges de personnel</t>
  </si>
  <si>
    <t>Total charges de personnel</t>
  </si>
  <si>
    <t>Rémunérations du personnel</t>
  </si>
  <si>
    <t>Charges de sécurité sociale</t>
  </si>
  <si>
    <t>Autres charges sociales</t>
  </si>
  <si>
    <t>Total emplois des contributions</t>
  </si>
  <si>
    <t>Emplois des contributions volontaires</t>
  </si>
  <si>
    <t>CHARGES SUITE</t>
  </si>
  <si>
    <t>Autres charges</t>
  </si>
  <si>
    <t>Total autres charges</t>
  </si>
  <si>
    <t>Autres charges de gestion courante</t>
  </si>
  <si>
    <t>Charges financières</t>
  </si>
  <si>
    <t>Charges exceptionnelles</t>
  </si>
  <si>
    <t>Impôts et taxes</t>
  </si>
  <si>
    <t>Impôts sur les sociétés</t>
  </si>
  <si>
    <t>Ventes de produits et services</t>
  </si>
  <si>
    <t>Secours en nature</t>
  </si>
  <si>
    <t>Mise à disposition gratuite de biens</t>
  </si>
  <si>
    <t>Prestations</t>
  </si>
  <si>
    <t>Autres charges du personnel</t>
  </si>
  <si>
    <t>Ventes de produits finis</t>
  </si>
  <si>
    <t>Ventes de produits intermédiaires</t>
  </si>
  <si>
    <t>Travaux</t>
  </si>
  <si>
    <t>Etudes</t>
  </si>
  <si>
    <t>Prestations de services</t>
  </si>
  <si>
    <t>Ventes de marchandises</t>
  </si>
  <si>
    <t>Produits des activités annexes</t>
  </si>
  <si>
    <t>Total produits de gestion</t>
  </si>
  <si>
    <t>Total contributions volontaires</t>
  </si>
  <si>
    <t>Autres produits</t>
  </si>
  <si>
    <t>Total autres produits</t>
  </si>
  <si>
    <t>TOTAL PRODUITS</t>
  </si>
  <si>
    <t>Produits de gestion</t>
  </si>
  <si>
    <t>Redevances pour concessions</t>
  </si>
  <si>
    <t>Collectes</t>
  </si>
  <si>
    <t>Cotisations</t>
  </si>
  <si>
    <t>Bénévolat</t>
  </si>
  <si>
    <t>Prestations en nature</t>
  </si>
  <si>
    <t>Dons en nature</t>
  </si>
  <si>
    <t>Contributions volontaires</t>
  </si>
  <si>
    <t>Production stockée</t>
  </si>
  <si>
    <t>Production Immobilisée</t>
  </si>
  <si>
    <t>Produits financiers</t>
  </si>
  <si>
    <t>Produits exceptionnels</t>
  </si>
  <si>
    <t>Transferts de charges</t>
  </si>
  <si>
    <t>Personnels bénévoles</t>
  </si>
  <si>
    <t xml:space="preserve">Achats non stockés de matières et fournitures </t>
  </si>
  <si>
    <t>Frais acessoires d'achats</t>
  </si>
  <si>
    <t>Ventes de produits résiduels</t>
  </si>
  <si>
    <t xml:space="preserve">Total ventes de produits et services </t>
  </si>
  <si>
    <t xml:space="preserve">Produits divers de gestion courante </t>
  </si>
  <si>
    <t>Reprises sur amortissements et provisions</t>
  </si>
  <si>
    <t xml:space="preserve">TOTAL CHARGE </t>
  </si>
  <si>
    <t xml:space="preserve">RESULTAT (hors contributions) </t>
  </si>
  <si>
    <t>Dotations aux amortissements et provisions</t>
  </si>
  <si>
    <t xml:space="preserve">ASSOCIATION : </t>
  </si>
  <si>
    <t xml:space="preserve">              BILAN SIMPLIFIE DE</t>
  </si>
  <si>
    <t>ACTIF</t>
  </si>
  <si>
    <t>PASSIF</t>
  </si>
  <si>
    <t>Brut</t>
  </si>
  <si>
    <t>Amortissements &amp; provisions</t>
  </si>
  <si>
    <t xml:space="preserve"> Actif Immobilisé [1]</t>
  </si>
  <si>
    <t>Immobilisations incorporelles</t>
  </si>
  <si>
    <t>Fonds associatifs</t>
  </si>
  <si>
    <t>Immobilisations corporelles</t>
  </si>
  <si>
    <t>Ecarts de réévaluation</t>
  </si>
  <si>
    <t>terrains</t>
  </si>
  <si>
    <t>Réserves</t>
  </si>
  <si>
    <t>constructions et installations techniques</t>
  </si>
  <si>
    <t>Report à nouveau</t>
  </si>
  <si>
    <t>immobilisations corporelles en cours</t>
  </si>
  <si>
    <t>Résultat de l'exercice</t>
  </si>
  <si>
    <t>autres</t>
  </si>
  <si>
    <t>Résultat sous contrôle de tiers financeurs</t>
  </si>
  <si>
    <t>Immobilisations financières</t>
  </si>
  <si>
    <t>Subventions d'investissement</t>
  </si>
  <si>
    <t>participations et créances rattachées</t>
  </si>
  <si>
    <t>Provisions réglementées</t>
  </si>
  <si>
    <t>dépôts, cautionnements, avances et prêts</t>
  </si>
  <si>
    <t>autres titres immobilisés</t>
  </si>
  <si>
    <t>Sous-Total [1]</t>
  </si>
  <si>
    <t>Comptes de liaison [2]</t>
  </si>
  <si>
    <t>Compte de liaison fonctionnement</t>
  </si>
  <si>
    <t>Compte de liaison investissement</t>
  </si>
  <si>
    <t>Sous-total [2]</t>
  </si>
  <si>
    <t xml:space="preserve"> Actif Circulant [3]</t>
  </si>
  <si>
    <t>Provisions pour risques et charges</t>
  </si>
  <si>
    <t>Fonds dédiés</t>
  </si>
  <si>
    <t>Stocks et en cours</t>
  </si>
  <si>
    <t>Sous-Total [3]</t>
  </si>
  <si>
    <t>Créances</t>
  </si>
  <si>
    <t>redevables, usagers et comptes rattachés</t>
  </si>
  <si>
    <t>Emprunts et dettes auprès des établissements de crédits à plus d'un an</t>
  </si>
  <si>
    <t>valeurs mobilières de placement</t>
  </si>
  <si>
    <t>Emprunts et dettes auprès des établissements de crédits à moins d'un an</t>
  </si>
  <si>
    <t>disponibilités</t>
  </si>
  <si>
    <t>Avances et acomptes</t>
  </si>
  <si>
    <t>charges constatées d'avance</t>
  </si>
  <si>
    <t>Dettes fournisseurs</t>
  </si>
  <si>
    <t>Dettes fiscales et sociales</t>
  </si>
  <si>
    <t>Dettes sur immobilisations</t>
  </si>
  <si>
    <t>Sous-total [3]</t>
  </si>
  <si>
    <t>Autres dettes</t>
  </si>
  <si>
    <t>Produits constatés d’avance</t>
  </si>
  <si>
    <t>Comptes de régularisation [4]</t>
  </si>
  <si>
    <t>Sous-Total [4]</t>
  </si>
  <si>
    <t xml:space="preserve">Charges à répartir </t>
  </si>
  <si>
    <t>Ecart de conversion passif</t>
  </si>
  <si>
    <t>Primes remboursements des emprunts</t>
  </si>
  <si>
    <t>Ecarts de conversion actif</t>
  </si>
  <si>
    <t>Sous-Total [5]</t>
  </si>
  <si>
    <t>Sous-total [4]</t>
  </si>
  <si>
    <t>TOTAL GENERAL [5] = [1]+[2]+[3]+[4]</t>
  </si>
  <si>
    <t>TOTAL GENERAL [6] = [1]+[2]+[3]+[4]+[5]</t>
  </si>
  <si>
    <t>Rappel des principes de base de l'analyse bilantielle</t>
  </si>
  <si>
    <t>Variation en %</t>
  </si>
  <si>
    <t>Fonds de roulement</t>
  </si>
  <si>
    <t>Ratio de financement des valeurs immobilisées</t>
  </si>
  <si>
    <t>Ratio de trésorerie globale</t>
  </si>
  <si>
    <t>Ratio de trésorerie immédiate</t>
  </si>
  <si>
    <t>Subventions d'exploitation</t>
  </si>
  <si>
    <r>
      <t xml:space="preserve">TOTAL CHARGES </t>
    </r>
    <r>
      <rPr>
        <b/>
        <sz val="10"/>
        <color indexed="8"/>
        <rFont val="Arial"/>
        <family val="2"/>
      </rPr>
      <t>(hors contributions)</t>
    </r>
  </si>
  <si>
    <r>
      <t xml:space="preserve">TOTAL PRODUITS </t>
    </r>
    <r>
      <rPr>
        <b/>
        <sz val="10"/>
        <color indexed="8"/>
        <rFont val="Arial"/>
        <family val="2"/>
      </rPr>
      <t>( hors contributions)</t>
    </r>
  </si>
  <si>
    <t>LES CALCULS SONT DEJA INTEGRES AU FICHIER. SEULES LES CELLULES  SONT A RENSEIGNER</t>
  </si>
  <si>
    <t xml:space="preserve">           au 31/12/2018</t>
  </si>
  <si>
    <t>COMPTE DE RESULTAT EXERCICE : 2018</t>
  </si>
  <si>
    <t>Net 2018</t>
  </si>
  <si>
    <t>Net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</si>
</sst>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\ _€"/>
    <numFmt numFmtId="166" formatCode="#,##0.00\ _F"/>
  </numFmts>
  <fonts count="2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165" fontId="0" fillId="0" borderId="0" xfId="0" applyNumberFormat="1"/>
    <xf numFmtId="0" fontId="4" fillId="0" borderId="0" xfId="0" applyFont="1"/>
    <xf numFmtId="0" fontId="2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4" fontId="0" fillId="0" borderId="2" xfId="0" applyNumberFormat="1" applyBorder="1" applyAlignment="1" applyProtection="1">
      <alignment horizontal="center" vertical="center"/>
    </xf>
    <xf numFmtId="10" fontId="0" fillId="0" borderId="2" xfId="0" applyNumberForma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wrapText="1"/>
      <protection locked="0"/>
    </xf>
    <xf numFmtId="2" fontId="0" fillId="0" borderId="2" xfId="0" applyNumberFormat="1" applyBorder="1" applyAlignment="1" applyProtection="1">
      <alignment horizontal="center" vertical="center"/>
    </xf>
    <xf numFmtId="2" fontId="0" fillId="0" borderId="2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2" fontId="0" fillId="0" borderId="2" xfId="0" applyNumberFormat="1" applyBorder="1" applyAlignment="1" applyProtection="1">
      <alignment horizontal="center"/>
    </xf>
    <xf numFmtId="4" fontId="0" fillId="0" borderId="2" xfId="0" applyNumberFormat="1" applyBorder="1" applyAlignment="1" applyProtection="1">
      <alignment horizontal="center"/>
    </xf>
    <xf numFmtId="0" fontId="6" fillId="0" borderId="2" xfId="0" applyFont="1" applyBorder="1" applyProtection="1">
      <protection locked="0"/>
    </xf>
    <xf numFmtId="0" fontId="13" fillId="0" borderId="0" xfId="0" applyFont="1"/>
    <xf numFmtId="0" fontId="14" fillId="0" borderId="0" xfId="0" applyFont="1"/>
    <xf numFmtId="165" fontId="14" fillId="0" borderId="0" xfId="0" applyNumberFormat="1" applyFont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165" fontId="19" fillId="2" borderId="0" xfId="0" applyNumberFormat="1" applyFont="1" applyFill="1" applyAlignment="1">
      <alignment horizontal="left"/>
    </xf>
    <xf numFmtId="0" fontId="16" fillId="2" borderId="0" xfId="0" applyFont="1" applyFill="1"/>
    <xf numFmtId="0" fontId="17" fillId="2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165" fontId="16" fillId="2" borderId="2" xfId="0" applyNumberFormat="1" applyFont="1" applyFill="1" applyBorder="1"/>
    <xf numFmtId="165" fontId="20" fillId="2" borderId="2" xfId="0" applyNumberFormat="1" applyFont="1" applyFill="1" applyBorder="1"/>
    <xf numFmtId="165" fontId="17" fillId="2" borderId="2" xfId="0" applyNumberFormat="1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6" fillId="2" borderId="6" xfId="0" applyFont="1" applyFill="1" applyBorder="1" applyAlignment="1">
      <alignment horizontal="left"/>
    </xf>
    <xf numFmtId="0" fontId="16" fillId="2" borderId="2" xfId="0" applyFont="1" applyFill="1" applyBorder="1"/>
    <xf numFmtId="0" fontId="16" fillId="2" borderId="3" xfId="0" applyFont="1" applyFill="1" applyBorder="1"/>
    <xf numFmtId="0" fontId="16" fillId="2" borderId="5" xfId="0" applyFont="1" applyFill="1" applyBorder="1"/>
    <xf numFmtId="165" fontId="16" fillId="2" borderId="5" xfId="0" applyNumberFormat="1" applyFont="1" applyFill="1" applyBorder="1"/>
    <xf numFmtId="0" fontId="17" fillId="2" borderId="3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165" fontId="17" fillId="2" borderId="5" xfId="0" applyNumberFormat="1" applyFont="1" applyFill="1" applyBorder="1" applyAlignment="1">
      <alignment horizontal="left"/>
    </xf>
    <xf numFmtId="165" fontId="17" fillId="2" borderId="5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165" fontId="21" fillId="2" borderId="2" xfId="0" applyNumberFormat="1" applyFont="1" applyFill="1" applyBorder="1"/>
    <xf numFmtId="165" fontId="16" fillId="2" borderId="0" xfId="0" applyNumberFormat="1" applyFont="1" applyFill="1"/>
    <xf numFmtId="165" fontId="16" fillId="2" borderId="1" xfId="0" applyNumberFormat="1" applyFont="1" applyFill="1" applyBorder="1"/>
    <xf numFmtId="0" fontId="0" fillId="2" borderId="7" xfId="0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5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7" fillId="2" borderId="18" xfId="0" applyFon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166" fontId="0" fillId="2" borderId="0" xfId="0" applyNumberFormat="1" applyFill="1" applyBorder="1" applyProtection="1">
      <protection locked="0"/>
    </xf>
    <xf numFmtId="166" fontId="0" fillId="2" borderId="19" xfId="0" applyNumberFormat="1" applyFill="1" applyBorder="1" applyProtection="1"/>
    <xf numFmtId="166" fontId="0" fillId="2" borderId="12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66" fontId="0" fillId="2" borderId="19" xfId="0" applyNumberFormat="1" applyFill="1" applyBorder="1" applyAlignment="1" applyProtection="1">
      <alignment horizontal="right"/>
      <protection locked="0"/>
    </xf>
    <xf numFmtId="166" fontId="0" fillId="2" borderId="0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/>
    <xf numFmtId="0" fontId="8" fillId="2" borderId="18" xfId="0" applyFont="1" applyFill="1" applyBorder="1" applyAlignment="1" applyProtection="1">
      <alignment horizontal="right"/>
      <protection locked="0"/>
    </xf>
    <xf numFmtId="166" fontId="8" fillId="2" borderId="19" xfId="0" applyNumberFormat="1" applyFont="1" applyFill="1" applyBorder="1" applyProtection="1">
      <protection locked="0"/>
    </xf>
    <xf numFmtId="166" fontId="8" fillId="2" borderId="0" xfId="0" applyNumberFormat="1" applyFont="1" applyFill="1" applyBorder="1" applyProtection="1">
      <protection locked="0"/>
    </xf>
    <xf numFmtId="166" fontId="8" fillId="2" borderId="12" xfId="0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0" fontId="6" fillId="2" borderId="16" xfId="0" applyFon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</xf>
    <xf numFmtId="166" fontId="0" fillId="2" borderId="20" xfId="0" applyNumberFormat="1" applyFill="1" applyBorder="1" applyAlignment="1" applyProtection="1">
      <alignment horizontal="right"/>
    </xf>
    <xf numFmtId="166" fontId="0" fillId="2" borderId="1" xfId="0" applyNumberFormat="1" applyFill="1" applyBorder="1" applyProtection="1"/>
    <xf numFmtId="166" fontId="0" fillId="2" borderId="15" xfId="0" applyNumberFormat="1" applyFill="1" applyBorder="1" applyProtection="1"/>
    <xf numFmtId="4" fontId="0" fillId="2" borderId="17" xfId="0" applyNumberFormat="1" applyFill="1" applyBorder="1" applyProtection="1">
      <protection locked="0"/>
    </xf>
    <xf numFmtId="166" fontId="0" fillId="2" borderId="8" xfId="0" applyNumberFormat="1" applyFill="1" applyBorder="1" applyProtection="1">
      <protection locked="0"/>
    </xf>
    <xf numFmtId="166" fontId="0" fillId="2" borderId="17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6" fontId="0" fillId="2" borderId="20" xfId="0" applyNumberFormat="1" applyFill="1" applyBorder="1" applyProtection="1"/>
    <xf numFmtId="0" fontId="6" fillId="2" borderId="7" xfId="0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6" fontId="0" fillId="2" borderId="14" xfId="0" applyNumberFormat="1" applyFill="1" applyBorder="1" applyProtection="1"/>
    <xf numFmtId="166" fontId="6" fillId="2" borderId="1" xfId="0" applyNumberFormat="1" applyFont="1" applyFill="1" applyBorder="1" applyProtection="1"/>
    <xf numFmtId="166" fontId="6" fillId="2" borderId="20" xfId="0" applyNumberFormat="1" applyFont="1" applyFill="1" applyBorder="1" applyProtection="1"/>
    <xf numFmtId="166" fontId="6" fillId="2" borderId="15" xfId="0" applyNumberFormat="1" applyFont="1" applyFill="1" applyBorder="1" applyProtection="1"/>
    <xf numFmtId="165" fontId="17" fillId="2" borderId="3" xfId="0" applyNumberFormat="1" applyFont="1" applyFill="1" applyBorder="1" applyAlignment="1">
      <alignment horizontal="left"/>
    </xf>
    <xf numFmtId="165" fontId="17" fillId="2" borderId="4" xfId="0" applyNumberFormat="1" applyFont="1" applyFill="1" applyBorder="1" applyAlignment="1">
      <alignment horizontal="left"/>
    </xf>
    <xf numFmtId="165" fontId="17" fillId="2" borderId="5" xfId="0" applyNumberFormat="1" applyFont="1" applyFill="1" applyBorder="1" applyAlignment="1">
      <alignment horizontal="left"/>
    </xf>
    <xf numFmtId="165" fontId="20" fillId="2" borderId="3" xfId="0" applyNumberFormat="1" applyFont="1" applyFill="1" applyBorder="1" applyAlignment="1">
      <alignment horizontal="center"/>
    </xf>
    <xf numFmtId="165" fontId="20" fillId="2" borderId="4" xfId="0" applyNumberFormat="1" applyFont="1" applyFill="1" applyBorder="1" applyAlignment="1">
      <alignment horizontal="center"/>
    </xf>
    <xf numFmtId="165" fontId="20" fillId="2" borderId="5" xfId="0" applyNumberFormat="1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7" fillId="2" borderId="0" xfId="0" applyFont="1" applyFill="1" applyAlignment="1">
      <alignment horizontal="center"/>
    </xf>
    <xf numFmtId="0" fontId="17" fillId="2" borderId="2" xfId="0" applyFont="1" applyFill="1" applyBorder="1" applyAlignment="1">
      <alignment horizontal="right"/>
    </xf>
    <xf numFmtId="0" fontId="17" fillId="2" borderId="3" xfId="0" applyFont="1" applyFill="1" applyBorder="1" applyAlignment="1">
      <alignment horizontal="right"/>
    </xf>
    <xf numFmtId="0" fontId="17" fillId="2" borderId="4" xfId="0" applyFont="1" applyFill="1" applyBorder="1" applyAlignment="1">
      <alignment horizontal="right"/>
    </xf>
    <xf numFmtId="0" fontId="17" fillId="2" borderId="5" xfId="0" applyFont="1" applyFill="1" applyBorder="1" applyAlignment="1">
      <alignment horizontal="right"/>
    </xf>
    <xf numFmtId="0" fontId="20" fillId="2" borderId="4" xfId="0" applyFont="1" applyFill="1" applyBorder="1" applyAlignment="1">
      <alignment horizontal="right"/>
    </xf>
    <xf numFmtId="0" fontId="20" fillId="2" borderId="5" xfId="0" applyFont="1" applyFill="1" applyBorder="1" applyAlignment="1">
      <alignment horizontal="right"/>
    </xf>
    <xf numFmtId="0" fontId="20" fillId="2" borderId="3" xfId="0" applyFont="1" applyFill="1" applyBorder="1" applyAlignment="1">
      <alignment horizontal="right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65" fontId="17" fillId="2" borderId="2" xfId="0" applyNumberFormat="1" applyFont="1" applyFill="1" applyBorder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12" zoomScale="84" zoomScaleNormal="84" workbookViewId="0">
      <selection activeCell="L9" sqref="L9"/>
    </sheetView>
  </sheetViews>
  <sheetFormatPr baseColWidth="10" defaultRowHeight="12.75" x14ac:dyDescent="0.2"/>
  <cols>
    <col min="1" max="1" width="5" customWidth="1"/>
    <col min="4" max="4" width="21.85546875" customWidth="1"/>
    <col min="5" max="5" width="18.28515625" style="2" customWidth="1"/>
    <col min="7" max="7" width="5.28515625" customWidth="1"/>
    <col min="9" max="9" width="19.7109375" customWidth="1"/>
    <col min="10" max="10" width="18.140625" customWidth="1"/>
    <col min="11" max="11" width="18.28515625" style="2" customWidth="1"/>
  </cols>
  <sheetData>
    <row r="1" spans="1:12" s="24" customFormat="1" ht="23.25" x14ac:dyDescent="0.35">
      <c r="A1" s="23" t="s">
        <v>152</v>
      </c>
      <c r="E1" s="25"/>
      <c r="K1" s="25"/>
    </row>
    <row r="4" spans="1:12" ht="19.5" customHeight="1" x14ac:dyDescent="0.25">
      <c r="A4" s="26" t="s">
        <v>154</v>
      </c>
      <c r="B4" s="27"/>
      <c r="C4" s="27"/>
      <c r="D4" s="27"/>
      <c r="E4" s="28"/>
      <c r="F4" s="27"/>
      <c r="G4" s="26" t="s">
        <v>84</v>
      </c>
      <c r="H4" s="27"/>
      <c r="I4" s="27"/>
      <c r="J4" s="27"/>
      <c r="K4" s="28"/>
    </row>
    <row r="5" spans="1:12" s="1" customFormat="1" ht="15" x14ac:dyDescent="0.25">
      <c r="A5" s="106" t="s">
        <v>0</v>
      </c>
      <c r="B5" s="107"/>
      <c r="C5" s="107"/>
      <c r="D5" s="107"/>
      <c r="E5" s="108"/>
      <c r="F5" s="29"/>
      <c r="G5" s="106" t="s">
        <v>36</v>
      </c>
      <c r="H5" s="107"/>
      <c r="I5" s="107"/>
      <c r="J5" s="107"/>
      <c r="K5" s="108"/>
    </row>
    <row r="6" spans="1:12" s="1" customFormat="1" x14ac:dyDescent="0.2">
      <c r="A6" s="30">
        <v>60</v>
      </c>
      <c r="B6" s="103" t="s">
        <v>2</v>
      </c>
      <c r="C6" s="104"/>
      <c r="D6" s="104"/>
      <c r="E6" s="105"/>
      <c r="F6" s="29"/>
      <c r="G6" s="30">
        <v>86</v>
      </c>
      <c r="H6" s="103" t="s">
        <v>35</v>
      </c>
      <c r="I6" s="104"/>
      <c r="J6" s="104"/>
      <c r="K6" s="105"/>
    </row>
    <row r="7" spans="1:12" s="1" customFormat="1" x14ac:dyDescent="0.2">
      <c r="A7" s="31">
        <v>601</v>
      </c>
      <c r="B7" s="109" t="s">
        <v>3</v>
      </c>
      <c r="C7" s="109"/>
      <c r="D7" s="109"/>
      <c r="E7" s="32">
        <v>0</v>
      </c>
      <c r="F7" s="29"/>
      <c r="G7" s="31">
        <v>860</v>
      </c>
      <c r="H7" s="110" t="s">
        <v>45</v>
      </c>
      <c r="I7" s="111"/>
      <c r="J7" s="112"/>
      <c r="K7" s="32">
        <v>0</v>
      </c>
    </row>
    <row r="8" spans="1:12" s="1" customFormat="1" x14ac:dyDescent="0.2">
      <c r="A8" s="31">
        <v>602</v>
      </c>
      <c r="B8" s="109" t="s">
        <v>5</v>
      </c>
      <c r="C8" s="109"/>
      <c r="D8" s="109"/>
      <c r="E8" s="32">
        <v>0</v>
      </c>
      <c r="F8" s="29"/>
      <c r="G8" s="31">
        <v>861</v>
      </c>
      <c r="H8" s="110" t="s">
        <v>46</v>
      </c>
      <c r="I8" s="111"/>
      <c r="J8" s="112"/>
      <c r="K8" s="32">
        <v>0</v>
      </c>
    </row>
    <row r="9" spans="1:12" s="1" customFormat="1" x14ac:dyDescent="0.2">
      <c r="A9" s="31">
        <v>604</v>
      </c>
      <c r="B9" s="109" t="s">
        <v>6</v>
      </c>
      <c r="C9" s="109"/>
      <c r="D9" s="109"/>
      <c r="E9" s="32">
        <v>0</v>
      </c>
      <c r="F9" s="29"/>
      <c r="G9" s="31">
        <v>862</v>
      </c>
      <c r="H9" s="110" t="s">
        <v>47</v>
      </c>
      <c r="I9" s="111"/>
      <c r="J9" s="112"/>
      <c r="K9" s="32">
        <v>0</v>
      </c>
    </row>
    <row r="10" spans="1:12" s="1" customFormat="1" x14ac:dyDescent="0.2">
      <c r="A10" s="31">
        <v>605</v>
      </c>
      <c r="B10" s="109" t="s">
        <v>7</v>
      </c>
      <c r="C10" s="109"/>
      <c r="D10" s="109"/>
      <c r="E10" s="32">
        <v>0</v>
      </c>
      <c r="F10" s="29"/>
      <c r="G10" s="31">
        <v>864</v>
      </c>
      <c r="H10" s="110" t="s">
        <v>74</v>
      </c>
      <c r="I10" s="111"/>
      <c r="J10" s="112"/>
      <c r="K10" s="32">
        <v>0</v>
      </c>
    </row>
    <row r="11" spans="1:12" s="1" customFormat="1" x14ac:dyDescent="0.2">
      <c r="A11" s="31">
        <v>606</v>
      </c>
      <c r="B11" s="110" t="s">
        <v>75</v>
      </c>
      <c r="C11" s="111"/>
      <c r="D11" s="112"/>
      <c r="E11" s="32">
        <v>0</v>
      </c>
      <c r="F11" s="29"/>
      <c r="G11" s="115" t="s">
        <v>34</v>
      </c>
      <c r="H11" s="116"/>
      <c r="I11" s="116"/>
      <c r="J11" s="117"/>
      <c r="K11" s="32">
        <f>SUM(K7:K10)</f>
        <v>0</v>
      </c>
    </row>
    <row r="12" spans="1:12" s="1" customFormat="1" ht="15" x14ac:dyDescent="0.25">
      <c r="A12" s="31">
        <v>607</v>
      </c>
      <c r="B12" s="109" t="s">
        <v>8</v>
      </c>
      <c r="C12" s="109"/>
      <c r="D12" s="109"/>
      <c r="E12" s="32">
        <v>0</v>
      </c>
      <c r="F12" s="29"/>
      <c r="G12" s="120" t="s">
        <v>150</v>
      </c>
      <c r="H12" s="118"/>
      <c r="I12" s="118"/>
      <c r="J12" s="119"/>
      <c r="K12" s="33">
        <f>E14+E25+E35+E41+E49</f>
        <v>1281.06</v>
      </c>
    </row>
    <row r="13" spans="1:12" s="1" customFormat="1" x14ac:dyDescent="0.2">
      <c r="A13" s="31">
        <v>608</v>
      </c>
      <c r="B13" s="110" t="s">
        <v>76</v>
      </c>
      <c r="C13" s="111"/>
      <c r="D13" s="112"/>
      <c r="E13" s="32">
        <v>0</v>
      </c>
      <c r="F13" s="29"/>
      <c r="G13" s="115" t="s">
        <v>81</v>
      </c>
      <c r="H13" s="116"/>
      <c r="I13" s="116"/>
      <c r="J13" s="117"/>
      <c r="K13" s="32">
        <f>K12+K11</f>
        <v>1281.06</v>
      </c>
    </row>
    <row r="14" spans="1:12" s="1" customFormat="1" ht="14.25" x14ac:dyDescent="0.2">
      <c r="A14" s="115" t="s">
        <v>4</v>
      </c>
      <c r="B14" s="116"/>
      <c r="C14" s="116"/>
      <c r="D14" s="117"/>
      <c r="E14" s="32">
        <f>SUM(E7:E13)</f>
        <v>0</v>
      </c>
      <c r="F14" s="29"/>
      <c r="G14" s="29"/>
      <c r="H14" s="29"/>
      <c r="I14" s="29"/>
      <c r="J14" s="29"/>
      <c r="K14" s="29"/>
      <c r="L14" s="3"/>
    </row>
    <row r="15" spans="1:12" s="1" customFormat="1" x14ac:dyDescent="0.2">
      <c r="A15" s="31">
        <v>603</v>
      </c>
      <c r="B15" s="121" t="s">
        <v>9</v>
      </c>
      <c r="C15" s="122"/>
      <c r="D15" s="123"/>
      <c r="E15" s="32">
        <v>0</v>
      </c>
      <c r="F15" s="29"/>
      <c r="G15" s="29"/>
      <c r="H15" s="29"/>
      <c r="I15" s="29"/>
      <c r="J15" s="29"/>
      <c r="K15" s="29"/>
    </row>
    <row r="16" spans="1:12" s="1" customFormat="1" ht="15" x14ac:dyDescent="0.25">
      <c r="A16" s="30">
        <v>61</v>
      </c>
      <c r="B16" s="124" t="s">
        <v>10</v>
      </c>
      <c r="C16" s="124"/>
      <c r="D16" s="124"/>
      <c r="E16" s="124"/>
      <c r="F16" s="29"/>
      <c r="G16" s="106" t="s">
        <v>1</v>
      </c>
      <c r="H16" s="107"/>
      <c r="I16" s="107"/>
      <c r="J16" s="107"/>
      <c r="K16" s="108"/>
    </row>
    <row r="17" spans="1:11" s="1" customFormat="1" x14ac:dyDescent="0.2">
      <c r="A17" s="31">
        <v>611</v>
      </c>
      <c r="B17" s="109" t="s">
        <v>18</v>
      </c>
      <c r="C17" s="109"/>
      <c r="D17" s="109"/>
      <c r="E17" s="32">
        <v>0</v>
      </c>
      <c r="F17" s="29"/>
      <c r="G17" s="30">
        <v>70</v>
      </c>
      <c r="H17" s="30" t="s">
        <v>44</v>
      </c>
      <c r="I17" s="30"/>
      <c r="J17" s="30"/>
      <c r="K17" s="34"/>
    </row>
    <row r="18" spans="1:11" s="1" customFormat="1" x14ac:dyDescent="0.2">
      <c r="A18" s="31">
        <v>612</v>
      </c>
      <c r="B18" s="109" t="s">
        <v>17</v>
      </c>
      <c r="C18" s="109"/>
      <c r="D18" s="109"/>
      <c r="E18" s="32">
        <v>0</v>
      </c>
      <c r="F18" s="29"/>
      <c r="G18" s="31">
        <v>701</v>
      </c>
      <c r="H18" s="35" t="s">
        <v>49</v>
      </c>
      <c r="I18" s="36"/>
      <c r="J18" s="37"/>
      <c r="K18" s="32">
        <v>0</v>
      </c>
    </row>
    <row r="19" spans="1:11" s="1" customFormat="1" x14ac:dyDescent="0.2">
      <c r="A19" s="31">
        <v>613</v>
      </c>
      <c r="B19" s="109" t="s">
        <v>16</v>
      </c>
      <c r="C19" s="109"/>
      <c r="D19" s="109"/>
      <c r="E19" s="32">
        <v>478.82</v>
      </c>
      <c r="F19" s="29"/>
      <c r="G19" s="31">
        <v>702</v>
      </c>
      <c r="H19" s="35" t="s">
        <v>50</v>
      </c>
      <c r="I19" s="36"/>
      <c r="J19" s="38"/>
      <c r="K19" s="32">
        <v>0</v>
      </c>
    </row>
    <row r="20" spans="1:11" s="1" customFormat="1" x14ac:dyDescent="0.2">
      <c r="A20" s="31">
        <v>614</v>
      </c>
      <c r="B20" s="109" t="s">
        <v>15</v>
      </c>
      <c r="C20" s="109"/>
      <c r="D20" s="109"/>
      <c r="E20" s="32">
        <v>0</v>
      </c>
      <c r="F20" s="29"/>
      <c r="G20" s="31">
        <v>703</v>
      </c>
      <c r="H20" s="39" t="s">
        <v>77</v>
      </c>
      <c r="I20" s="40"/>
      <c r="J20" s="41"/>
      <c r="K20" s="42">
        <v>0</v>
      </c>
    </row>
    <row r="21" spans="1:11" s="1" customFormat="1" x14ac:dyDescent="0.2">
      <c r="A21" s="31">
        <v>615</v>
      </c>
      <c r="B21" s="109" t="s">
        <v>14</v>
      </c>
      <c r="C21" s="109"/>
      <c r="D21" s="109"/>
      <c r="E21" s="32">
        <v>0</v>
      </c>
      <c r="F21" s="29"/>
      <c r="G21" s="31">
        <v>704</v>
      </c>
      <c r="H21" s="35" t="s">
        <v>51</v>
      </c>
      <c r="I21" s="36"/>
      <c r="J21" s="37"/>
      <c r="K21" s="32">
        <v>0</v>
      </c>
    </row>
    <row r="22" spans="1:11" s="1" customFormat="1" x14ac:dyDescent="0.2">
      <c r="A22" s="31">
        <v>616</v>
      </c>
      <c r="B22" s="109" t="s">
        <v>13</v>
      </c>
      <c r="C22" s="109"/>
      <c r="D22" s="109"/>
      <c r="E22" s="32">
        <v>342</v>
      </c>
      <c r="F22" s="29"/>
      <c r="G22" s="31">
        <v>705</v>
      </c>
      <c r="H22" s="35" t="s">
        <v>52</v>
      </c>
      <c r="I22" s="36"/>
      <c r="J22" s="37"/>
      <c r="K22" s="32">
        <v>0</v>
      </c>
    </row>
    <row r="23" spans="1:11" s="1" customFormat="1" x14ac:dyDescent="0.2">
      <c r="A23" s="31">
        <v>617</v>
      </c>
      <c r="B23" s="109" t="s">
        <v>12</v>
      </c>
      <c r="C23" s="109"/>
      <c r="D23" s="109"/>
      <c r="E23" s="32">
        <v>0</v>
      </c>
      <c r="F23" s="29"/>
      <c r="G23" s="31">
        <v>706</v>
      </c>
      <c r="H23" s="35" t="s">
        <v>53</v>
      </c>
      <c r="I23" s="36"/>
      <c r="J23" s="37"/>
      <c r="K23" s="32">
        <v>0</v>
      </c>
    </row>
    <row r="24" spans="1:11" s="1" customFormat="1" x14ac:dyDescent="0.2">
      <c r="A24" s="31">
        <v>618</v>
      </c>
      <c r="B24" s="109" t="s">
        <v>11</v>
      </c>
      <c r="C24" s="109"/>
      <c r="D24" s="109"/>
      <c r="E24" s="32">
        <v>0</v>
      </c>
      <c r="F24" s="29"/>
      <c r="G24" s="31">
        <v>707</v>
      </c>
      <c r="H24" s="35" t="s">
        <v>54</v>
      </c>
      <c r="I24" s="36"/>
      <c r="J24" s="37"/>
      <c r="K24" s="32">
        <v>0</v>
      </c>
    </row>
    <row r="25" spans="1:11" s="1" customFormat="1" x14ac:dyDescent="0.2">
      <c r="A25" s="114" t="s">
        <v>19</v>
      </c>
      <c r="B25" s="114"/>
      <c r="C25" s="114"/>
      <c r="D25" s="114"/>
      <c r="E25" s="32">
        <f>SUM(E17:E24)</f>
        <v>820.81999999999994</v>
      </c>
      <c r="F25" s="29"/>
      <c r="G25" s="35">
        <v>708</v>
      </c>
      <c r="H25" s="35" t="s">
        <v>55</v>
      </c>
      <c r="I25" s="36"/>
      <c r="J25" s="37"/>
      <c r="K25" s="32">
        <v>0</v>
      </c>
    </row>
    <row r="26" spans="1:11" s="1" customFormat="1" x14ac:dyDescent="0.2">
      <c r="A26" s="30">
        <v>62</v>
      </c>
      <c r="B26" s="103" t="s">
        <v>20</v>
      </c>
      <c r="C26" s="104"/>
      <c r="D26" s="104"/>
      <c r="E26" s="105"/>
      <c r="F26" s="29"/>
      <c r="G26" s="115" t="s">
        <v>78</v>
      </c>
      <c r="H26" s="116"/>
      <c r="I26" s="116"/>
      <c r="J26" s="117"/>
      <c r="K26" s="32">
        <f>SUM(K18:K25)</f>
        <v>0</v>
      </c>
    </row>
    <row r="27" spans="1:11" s="1" customFormat="1" x14ac:dyDescent="0.2">
      <c r="A27" s="31">
        <v>621</v>
      </c>
      <c r="B27" s="109" t="s">
        <v>22</v>
      </c>
      <c r="C27" s="109"/>
      <c r="D27" s="109"/>
      <c r="E27" s="32">
        <v>0</v>
      </c>
      <c r="F27" s="29"/>
      <c r="G27" s="30">
        <v>75</v>
      </c>
      <c r="H27" s="43" t="s">
        <v>61</v>
      </c>
      <c r="I27" s="44"/>
      <c r="J27" s="44"/>
      <c r="K27" s="45"/>
    </row>
    <row r="28" spans="1:11" s="1" customFormat="1" x14ac:dyDescent="0.2">
      <c r="A28" s="31">
        <v>622</v>
      </c>
      <c r="B28" s="109" t="s">
        <v>23</v>
      </c>
      <c r="C28" s="109"/>
      <c r="D28" s="109"/>
      <c r="E28" s="32">
        <v>0</v>
      </c>
      <c r="F28" s="29"/>
      <c r="G28" s="31">
        <v>751</v>
      </c>
      <c r="H28" s="35" t="s">
        <v>62</v>
      </c>
      <c r="I28" s="36"/>
      <c r="J28" s="37"/>
      <c r="K28" s="32">
        <v>0</v>
      </c>
    </row>
    <row r="29" spans="1:11" s="1" customFormat="1" x14ac:dyDescent="0.2">
      <c r="A29" s="31">
        <v>623</v>
      </c>
      <c r="B29" s="109" t="s">
        <v>24</v>
      </c>
      <c r="C29" s="109"/>
      <c r="D29" s="109"/>
      <c r="E29" s="32">
        <v>428.74</v>
      </c>
      <c r="F29" s="29"/>
      <c r="G29" s="31">
        <v>754</v>
      </c>
      <c r="H29" s="35" t="s">
        <v>63</v>
      </c>
      <c r="I29" s="36"/>
      <c r="J29" s="37"/>
      <c r="K29" s="32">
        <v>0</v>
      </c>
    </row>
    <row r="30" spans="1:11" s="1" customFormat="1" x14ac:dyDescent="0.2">
      <c r="A30" s="31">
        <v>624</v>
      </c>
      <c r="B30" s="109" t="s">
        <v>25</v>
      </c>
      <c r="C30" s="109"/>
      <c r="D30" s="109"/>
      <c r="E30" s="32">
        <v>0</v>
      </c>
      <c r="F30" s="29"/>
      <c r="G30" s="31">
        <v>756</v>
      </c>
      <c r="H30" s="35" t="s">
        <v>64</v>
      </c>
      <c r="I30" s="36"/>
      <c r="J30" s="37"/>
      <c r="K30" s="32">
        <v>0</v>
      </c>
    </row>
    <row r="31" spans="1:11" s="1" customFormat="1" x14ac:dyDescent="0.2">
      <c r="A31" s="31">
        <v>625</v>
      </c>
      <c r="B31" s="109" t="s">
        <v>26</v>
      </c>
      <c r="C31" s="109"/>
      <c r="D31" s="109"/>
      <c r="E31" s="32">
        <v>0</v>
      </c>
      <c r="F31" s="29"/>
      <c r="G31" s="31">
        <v>758</v>
      </c>
      <c r="H31" s="35" t="s">
        <v>79</v>
      </c>
      <c r="I31" s="36"/>
      <c r="J31" s="37"/>
      <c r="K31" s="32">
        <v>0</v>
      </c>
    </row>
    <row r="32" spans="1:11" s="1" customFormat="1" x14ac:dyDescent="0.2">
      <c r="A32" s="31">
        <v>626</v>
      </c>
      <c r="B32" s="109" t="s">
        <v>27</v>
      </c>
      <c r="C32" s="109"/>
      <c r="D32" s="109"/>
      <c r="E32" s="32">
        <v>0</v>
      </c>
      <c r="F32" s="29"/>
      <c r="G32" s="115" t="s">
        <v>56</v>
      </c>
      <c r="H32" s="116"/>
      <c r="I32" s="116"/>
      <c r="J32" s="117"/>
      <c r="K32" s="32">
        <f>SUM(K28:K31)</f>
        <v>0</v>
      </c>
    </row>
    <row r="33" spans="1:11" s="1" customFormat="1" x14ac:dyDescent="0.2">
      <c r="A33" s="31">
        <v>627</v>
      </c>
      <c r="B33" s="39" t="s">
        <v>28</v>
      </c>
      <c r="C33" s="39"/>
      <c r="D33" s="39"/>
      <c r="E33" s="32">
        <v>31.5</v>
      </c>
      <c r="F33" s="29"/>
      <c r="G33" s="43" t="s">
        <v>58</v>
      </c>
      <c r="H33" s="44"/>
      <c r="I33" s="44"/>
      <c r="J33" s="44"/>
      <c r="K33" s="45"/>
    </row>
    <row r="34" spans="1:11" s="1" customFormat="1" x14ac:dyDescent="0.2">
      <c r="A34" s="31">
        <v>628</v>
      </c>
      <c r="B34" s="110" t="s">
        <v>11</v>
      </c>
      <c r="C34" s="111"/>
      <c r="D34" s="112"/>
      <c r="E34" s="32">
        <v>0</v>
      </c>
      <c r="F34" s="29"/>
      <c r="G34" s="31">
        <v>71</v>
      </c>
      <c r="H34" s="35" t="s">
        <v>69</v>
      </c>
      <c r="I34" s="36"/>
      <c r="J34" s="37"/>
      <c r="K34" s="32">
        <v>0</v>
      </c>
    </row>
    <row r="35" spans="1:11" s="1" customFormat="1" x14ac:dyDescent="0.2">
      <c r="A35" s="115" t="s">
        <v>21</v>
      </c>
      <c r="B35" s="116"/>
      <c r="C35" s="116"/>
      <c r="D35" s="117"/>
      <c r="E35" s="32">
        <f>SUM(E27:E34)</f>
        <v>460.24</v>
      </c>
      <c r="F35" s="29"/>
      <c r="G35" s="31">
        <v>72</v>
      </c>
      <c r="H35" s="35" t="s">
        <v>70</v>
      </c>
      <c r="I35" s="36"/>
      <c r="J35" s="37"/>
      <c r="K35" s="32">
        <v>0</v>
      </c>
    </row>
    <row r="36" spans="1:11" ht="14.25" customHeight="1" x14ac:dyDescent="0.2">
      <c r="A36" s="30">
        <v>64</v>
      </c>
      <c r="B36" s="103" t="s">
        <v>29</v>
      </c>
      <c r="C36" s="104"/>
      <c r="D36" s="104"/>
      <c r="E36" s="105"/>
      <c r="F36" s="29"/>
      <c r="G36" s="31">
        <v>74</v>
      </c>
      <c r="H36" s="35" t="s">
        <v>149</v>
      </c>
      <c r="I36" s="36"/>
      <c r="J36" s="37"/>
      <c r="K36" s="32">
        <v>1900</v>
      </c>
    </row>
    <row r="37" spans="1:11" x14ac:dyDescent="0.2">
      <c r="A37" s="31">
        <v>641</v>
      </c>
      <c r="B37" s="39" t="s">
        <v>31</v>
      </c>
      <c r="C37" s="39"/>
      <c r="D37" s="39"/>
      <c r="E37" s="32">
        <v>0</v>
      </c>
      <c r="F37" s="29"/>
      <c r="G37" s="31">
        <v>76</v>
      </c>
      <c r="H37" s="35" t="s">
        <v>71</v>
      </c>
      <c r="I37" s="36"/>
      <c r="J37" s="37"/>
      <c r="K37" s="32">
        <v>0</v>
      </c>
    </row>
    <row r="38" spans="1:11" x14ac:dyDescent="0.2">
      <c r="A38" s="31">
        <v>645</v>
      </c>
      <c r="B38" s="110" t="s">
        <v>32</v>
      </c>
      <c r="C38" s="111"/>
      <c r="D38" s="112"/>
      <c r="E38" s="32">
        <v>0</v>
      </c>
      <c r="F38" s="29"/>
      <c r="G38" s="31">
        <v>77</v>
      </c>
      <c r="H38" s="35" t="s">
        <v>72</v>
      </c>
      <c r="I38" s="36"/>
      <c r="J38" s="37"/>
      <c r="K38" s="32">
        <v>0</v>
      </c>
    </row>
    <row r="39" spans="1:11" x14ac:dyDescent="0.2">
      <c r="A39" s="31">
        <v>647</v>
      </c>
      <c r="B39" s="109" t="s">
        <v>33</v>
      </c>
      <c r="C39" s="109"/>
      <c r="D39" s="109"/>
      <c r="E39" s="32">
        <v>0</v>
      </c>
      <c r="F39" s="29"/>
      <c r="G39" s="31">
        <v>78</v>
      </c>
      <c r="H39" s="35" t="s">
        <v>80</v>
      </c>
      <c r="I39" s="36"/>
      <c r="J39" s="37"/>
      <c r="K39" s="32">
        <v>0</v>
      </c>
    </row>
    <row r="40" spans="1:11" x14ac:dyDescent="0.2">
      <c r="A40" s="31">
        <v>648</v>
      </c>
      <c r="B40" s="109" t="s">
        <v>48</v>
      </c>
      <c r="C40" s="109"/>
      <c r="D40" s="109"/>
      <c r="E40" s="32">
        <v>0</v>
      </c>
      <c r="F40" s="29"/>
      <c r="G40" s="31">
        <v>79</v>
      </c>
      <c r="H40" s="35" t="s">
        <v>73</v>
      </c>
      <c r="I40" s="36"/>
      <c r="J40" s="37"/>
      <c r="K40" s="32">
        <v>0</v>
      </c>
    </row>
    <row r="41" spans="1:11" x14ac:dyDescent="0.2">
      <c r="A41" s="114" t="s">
        <v>30</v>
      </c>
      <c r="B41" s="114"/>
      <c r="C41" s="114"/>
      <c r="D41" s="114"/>
      <c r="E41" s="32">
        <f>SUM(E37:E40)</f>
        <v>0</v>
      </c>
      <c r="F41" s="29"/>
      <c r="G41" s="115" t="s">
        <v>59</v>
      </c>
      <c r="H41" s="116"/>
      <c r="I41" s="116"/>
      <c r="J41" s="117"/>
      <c r="K41" s="32">
        <f>SUM(K34:K40)</f>
        <v>1900</v>
      </c>
    </row>
    <row r="42" spans="1:11" x14ac:dyDescent="0.2">
      <c r="A42" s="103" t="s">
        <v>37</v>
      </c>
      <c r="B42" s="104"/>
      <c r="C42" s="104"/>
      <c r="D42" s="104"/>
      <c r="E42" s="105"/>
      <c r="F42" s="29"/>
      <c r="G42" s="30">
        <v>87</v>
      </c>
      <c r="H42" s="43" t="s">
        <v>68</v>
      </c>
      <c r="I42" s="44"/>
      <c r="J42" s="44"/>
      <c r="K42" s="46"/>
    </row>
    <row r="43" spans="1:11" x14ac:dyDescent="0.2">
      <c r="A43" s="31">
        <v>63</v>
      </c>
      <c r="B43" s="31" t="s">
        <v>42</v>
      </c>
      <c r="C43" s="35"/>
      <c r="D43" s="37"/>
      <c r="E43" s="32">
        <v>0</v>
      </c>
      <c r="F43" s="47"/>
      <c r="G43" s="31">
        <v>870</v>
      </c>
      <c r="H43" s="35" t="s">
        <v>65</v>
      </c>
      <c r="I43" s="36"/>
      <c r="J43" s="37"/>
      <c r="K43" s="32">
        <v>0</v>
      </c>
    </row>
    <row r="44" spans="1:11" x14ac:dyDescent="0.2">
      <c r="A44" s="31">
        <v>65</v>
      </c>
      <c r="B44" s="31" t="s">
        <v>39</v>
      </c>
      <c r="C44" s="35"/>
      <c r="D44" s="37"/>
      <c r="E44" s="32">
        <v>0</v>
      </c>
      <c r="F44" s="29"/>
      <c r="G44" s="31">
        <v>871</v>
      </c>
      <c r="H44" s="35" t="s">
        <v>66</v>
      </c>
      <c r="I44" s="36"/>
      <c r="J44" s="37"/>
      <c r="K44" s="32">
        <v>0</v>
      </c>
    </row>
    <row r="45" spans="1:11" x14ac:dyDescent="0.2">
      <c r="A45" s="31">
        <v>66</v>
      </c>
      <c r="B45" s="31" t="s">
        <v>40</v>
      </c>
      <c r="C45" s="35"/>
      <c r="D45" s="37"/>
      <c r="E45" s="32">
        <v>0</v>
      </c>
      <c r="F45" s="29"/>
      <c r="G45" s="31">
        <v>872</v>
      </c>
      <c r="H45" s="35" t="s">
        <v>67</v>
      </c>
      <c r="I45" s="36"/>
      <c r="J45" s="37"/>
      <c r="K45" s="32">
        <v>0</v>
      </c>
    </row>
    <row r="46" spans="1:11" x14ac:dyDescent="0.2">
      <c r="A46" s="31">
        <v>67</v>
      </c>
      <c r="B46" s="31" t="s">
        <v>41</v>
      </c>
      <c r="C46" s="35"/>
      <c r="D46" s="37"/>
      <c r="E46" s="32">
        <v>0</v>
      </c>
      <c r="F46" s="29"/>
      <c r="G46" s="115" t="s">
        <v>57</v>
      </c>
      <c r="H46" s="116"/>
      <c r="I46" s="116"/>
      <c r="J46" s="117"/>
      <c r="K46" s="32">
        <f>SUM(K43:K45)</f>
        <v>0</v>
      </c>
    </row>
    <row r="47" spans="1:11" ht="15" x14ac:dyDescent="0.25">
      <c r="A47" s="31">
        <v>68</v>
      </c>
      <c r="B47" s="31" t="s">
        <v>83</v>
      </c>
      <c r="C47" s="35"/>
      <c r="D47" s="37"/>
      <c r="E47" s="32">
        <v>0</v>
      </c>
      <c r="F47" s="29"/>
      <c r="G47" s="40"/>
      <c r="H47" s="118" t="s">
        <v>151</v>
      </c>
      <c r="I47" s="118"/>
      <c r="J47" s="119"/>
      <c r="K47" s="33">
        <f>K41+K32+K26</f>
        <v>1900</v>
      </c>
    </row>
    <row r="48" spans="1:11" ht="15" x14ac:dyDescent="0.25">
      <c r="A48" s="31">
        <v>69</v>
      </c>
      <c r="B48" s="31" t="s">
        <v>43</v>
      </c>
      <c r="C48" s="35"/>
      <c r="D48" s="37"/>
      <c r="E48" s="32">
        <v>0</v>
      </c>
      <c r="F48" s="29"/>
      <c r="G48" s="120" t="s">
        <v>60</v>
      </c>
      <c r="H48" s="118"/>
      <c r="I48" s="118"/>
      <c r="J48" s="119"/>
      <c r="K48" s="48">
        <f>K47+K46</f>
        <v>1900</v>
      </c>
    </row>
    <row r="49" spans="1:11" ht="13.5" thickBot="1" x14ac:dyDescent="0.25">
      <c r="A49" s="115" t="s">
        <v>38</v>
      </c>
      <c r="B49" s="116"/>
      <c r="C49" s="116"/>
      <c r="D49" s="117"/>
      <c r="E49" s="32">
        <f>SUM(E43:E48)</f>
        <v>0</v>
      </c>
      <c r="F49" s="29"/>
      <c r="G49" s="29"/>
      <c r="H49" s="29"/>
      <c r="I49" s="29"/>
      <c r="J49" s="29"/>
      <c r="K49" s="49"/>
    </row>
    <row r="50" spans="1:11" ht="13.5" thickBot="1" x14ac:dyDescent="0.25">
      <c r="A50" s="29"/>
      <c r="B50" s="29"/>
      <c r="C50" s="29"/>
      <c r="D50" s="29"/>
      <c r="E50" s="49"/>
      <c r="F50" s="29"/>
      <c r="G50" s="113" t="s">
        <v>82</v>
      </c>
      <c r="H50" s="113"/>
      <c r="I50" s="113"/>
      <c r="J50" s="113"/>
      <c r="K50" s="50">
        <f>K47-K12</f>
        <v>618.94000000000005</v>
      </c>
    </row>
  </sheetData>
  <mergeCells count="54">
    <mergeCell ref="G26:J26"/>
    <mergeCell ref="G13:J13"/>
    <mergeCell ref="B27:D27"/>
    <mergeCell ref="B28:D28"/>
    <mergeCell ref="B29:D29"/>
    <mergeCell ref="G12:J12"/>
    <mergeCell ref="G16:K16"/>
    <mergeCell ref="A25:D25"/>
    <mergeCell ref="B24:D24"/>
    <mergeCell ref="B26:E26"/>
    <mergeCell ref="B21:D21"/>
    <mergeCell ref="B13:D13"/>
    <mergeCell ref="B16:E16"/>
    <mergeCell ref="A14:D14"/>
    <mergeCell ref="B17:D17"/>
    <mergeCell ref="B18:D18"/>
    <mergeCell ref="B30:D30"/>
    <mergeCell ref="B31:D31"/>
    <mergeCell ref="B32:D32"/>
    <mergeCell ref="A42:E42"/>
    <mergeCell ref="G46:J46"/>
    <mergeCell ref="G41:J41"/>
    <mergeCell ref="B40:D40"/>
    <mergeCell ref="G32:J32"/>
    <mergeCell ref="H7:J7"/>
    <mergeCell ref="H8:J8"/>
    <mergeCell ref="H9:J9"/>
    <mergeCell ref="H10:J10"/>
    <mergeCell ref="B22:D22"/>
    <mergeCell ref="B23:D23"/>
    <mergeCell ref="B15:D15"/>
    <mergeCell ref="G11:J11"/>
    <mergeCell ref="B19:D19"/>
    <mergeCell ref="B20:D20"/>
    <mergeCell ref="G50:J50"/>
    <mergeCell ref="B34:D34"/>
    <mergeCell ref="B36:E36"/>
    <mergeCell ref="B38:D38"/>
    <mergeCell ref="A41:D41"/>
    <mergeCell ref="A35:D35"/>
    <mergeCell ref="A49:D49"/>
    <mergeCell ref="H47:J47"/>
    <mergeCell ref="G48:J48"/>
    <mergeCell ref="B39:D39"/>
    <mergeCell ref="B6:E6"/>
    <mergeCell ref="A5:E5"/>
    <mergeCell ref="G5:K5"/>
    <mergeCell ref="B12:D12"/>
    <mergeCell ref="B7:D7"/>
    <mergeCell ref="B10:D10"/>
    <mergeCell ref="B8:D8"/>
    <mergeCell ref="B9:D9"/>
    <mergeCell ref="H6:K6"/>
    <mergeCell ref="B11:D11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>
    <oddHeader>&amp;CAPPEL A PROJET - PRISE EN COMPTE DES SITUATIONS D'URGENCE SOCIALE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zoomScaleNormal="100" workbookViewId="0">
      <selection activeCell="G18" sqref="G18"/>
    </sheetView>
  </sheetViews>
  <sheetFormatPr baseColWidth="10" defaultRowHeight="12.75" x14ac:dyDescent="0.2"/>
  <cols>
    <col min="1" max="1" width="35.85546875" customWidth="1"/>
    <col min="2" max="5" width="16.7109375" customWidth="1"/>
    <col min="6" max="6" width="37.42578125" customWidth="1"/>
    <col min="7" max="8" width="16.7109375" customWidth="1"/>
  </cols>
  <sheetData>
    <row r="1" spans="1:11" s="24" customFormat="1" ht="23.25" x14ac:dyDescent="0.35">
      <c r="A1" s="23" t="s">
        <v>152</v>
      </c>
      <c r="E1" s="25"/>
      <c r="K1" s="25"/>
    </row>
    <row r="2" spans="1:11" s="24" customFormat="1" ht="23.25" x14ac:dyDescent="0.35">
      <c r="A2" s="23"/>
      <c r="E2" s="25"/>
      <c r="K2" s="25"/>
    </row>
    <row r="3" spans="1:11" ht="15.75" x14ac:dyDescent="0.25">
      <c r="C3" s="4" t="s">
        <v>85</v>
      </c>
    </row>
    <row r="5" spans="1:11" x14ac:dyDescent="0.2">
      <c r="D5" s="5" t="s">
        <v>153</v>
      </c>
    </row>
    <row r="6" spans="1:11" ht="13.5" thickBot="1" x14ac:dyDescent="0.25"/>
    <row r="7" spans="1:11" ht="15.75" x14ac:dyDescent="0.25">
      <c r="A7" s="51"/>
      <c r="B7" s="52" t="s">
        <v>86</v>
      </c>
      <c r="C7" s="53"/>
      <c r="D7" s="53"/>
      <c r="E7" s="54"/>
      <c r="F7" s="51"/>
      <c r="G7" s="52" t="s">
        <v>87</v>
      </c>
      <c r="H7" s="54"/>
    </row>
    <row r="8" spans="1:11" ht="13.5" thickBot="1" x14ac:dyDescent="0.25">
      <c r="A8" s="55"/>
      <c r="B8" s="56"/>
      <c r="C8" s="56"/>
      <c r="D8" s="57"/>
      <c r="E8" s="58"/>
      <c r="F8" s="55"/>
      <c r="G8" s="56"/>
      <c r="H8" s="59"/>
    </row>
    <row r="9" spans="1:11" ht="26.25" thickBot="1" x14ac:dyDescent="0.25">
      <c r="A9" s="60"/>
      <c r="B9" s="61" t="s">
        <v>88</v>
      </c>
      <c r="C9" s="62" t="s">
        <v>89</v>
      </c>
      <c r="D9" s="63" t="s">
        <v>155</v>
      </c>
      <c r="E9" s="64" t="s">
        <v>156</v>
      </c>
      <c r="F9" s="65"/>
      <c r="G9" s="63">
        <v>2018</v>
      </c>
      <c r="H9" s="64">
        <v>2019</v>
      </c>
      <c r="I9" s="6"/>
    </row>
    <row r="10" spans="1:11" x14ac:dyDescent="0.2">
      <c r="A10" s="51"/>
      <c r="B10" s="66"/>
      <c r="C10" s="53"/>
      <c r="D10" s="66"/>
      <c r="E10" s="54"/>
      <c r="F10" s="67"/>
      <c r="G10" s="68"/>
      <c r="H10" s="58"/>
    </row>
    <row r="11" spans="1:11" ht="14.25" x14ac:dyDescent="0.2">
      <c r="A11" s="69" t="s">
        <v>90</v>
      </c>
      <c r="B11" s="68"/>
      <c r="C11" s="57"/>
      <c r="D11" s="68"/>
      <c r="E11" s="58"/>
      <c r="F11" s="67"/>
      <c r="G11" s="68"/>
      <c r="H11" s="58"/>
    </row>
    <row r="12" spans="1:11" x14ac:dyDescent="0.2">
      <c r="A12" s="67"/>
      <c r="B12" s="68"/>
      <c r="C12" s="57"/>
      <c r="D12" s="68"/>
      <c r="E12" s="58"/>
      <c r="F12" s="67"/>
      <c r="G12" s="68"/>
      <c r="H12" s="58"/>
    </row>
    <row r="13" spans="1:11" x14ac:dyDescent="0.2">
      <c r="A13" s="67" t="s">
        <v>91</v>
      </c>
      <c r="B13" s="70"/>
      <c r="C13" s="71"/>
      <c r="D13" s="72">
        <f t="shared" ref="D13:D22" si="0">B13-C13</f>
        <v>0</v>
      </c>
      <c r="E13" s="73">
        <v>0</v>
      </c>
      <c r="F13" s="67" t="s">
        <v>92</v>
      </c>
      <c r="G13" s="74"/>
      <c r="H13" s="75"/>
    </row>
    <row r="14" spans="1:11" x14ac:dyDescent="0.2">
      <c r="A14" s="67" t="s">
        <v>93</v>
      </c>
      <c r="B14" s="76">
        <f>B15+B16+B17+B18</f>
        <v>0</v>
      </c>
      <c r="C14" s="77">
        <f>C15+C16+C17+C18</f>
        <v>0</v>
      </c>
      <c r="D14" s="72">
        <f t="shared" si="0"/>
        <v>0</v>
      </c>
      <c r="E14" s="78">
        <f>E15+E16+E17+E18</f>
        <v>0</v>
      </c>
      <c r="F14" s="67" t="s">
        <v>94</v>
      </c>
      <c r="G14" s="74"/>
      <c r="H14" s="75"/>
    </row>
    <row r="15" spans="1:11" x14ac:dyDescent="0.2">
      <c r="A15" s="79" t="s">
        <v>95</v>
      </c>
      <c r="B15" s="80"/>
      <c r="C15" s="81"/>
      <c r="D15" s="72">
        <f t="shared" si="0"/>
        <v>0</v>
      </c>
      <c r="E15" s="82"/>
      <c r="F15" s="67" t="s">
        <v>96</v>
      </c>
      <c r="G15" s="74"/>
      <c r="H15" s="75"/>
    </row>
    <row r="16" spans="1:11" x14ac:dyDescent="0.2">
      <c r="A16" s="79" t="s">
        <v>97</v>
      </c>
      <c r="B16" s="80"/>
      <c r="C16" s="81"/>
      <c r="D16" s="72">
        <f t="shared" si="0"/>
        <v>0</v>
      </c>
      <c r="E16" s="82"/>
      <c r="F16" s="67" t="s">
        <v>98</v>
      </c>
      <c r="G16" s="70"/>
      <c r="H16" s="70"/>
    </row>
    <row r="17" spans="1:8" x14ac:dyDescent="0.2">
      <c r="A17" s="79" t="s">
        <v>99</v>
      </c>
      <c r="B17" s="80"/>
      <c r="C17" s="81"/>
      <c r="D17" s="72">
        <f t="shared" si="0"/>
        <v>0</v>
      </c>
      <c r="E17" s="82"/>
      <c r="F17" s="67" t="s">
        <v>100</v>
      </c>
      <c r="G17" s="70">
        <v>618.94000000000005</v>
      </c>
      <c r="H17" s="70"/>
    </row>
    <row r="18" spans="1:8" x14ac:dyDescent="0.2">
      <c r="A18" s="79" t="s">
        <v>101</v>
      </c>
      <c r="B18" s="80"/>
      <c r="C18" s="81"/>
      <c r="D18" s="72">
        <f t="shared" si="0"/>
        <v>0</v>
      </c>
      <c r="E18" s="82"/>
      <c r="F18" s="83" t="s">
        <v>102</v>
      </c>
      <c r="G18" s="70"/>
      <c r="H18" s="70"/>
    </row>
    <row r="19" spans="1:8" x14ac:dyDescent="0.2">
      <c r="A19" s="67" t="s">
        <v>103</v>
      </c>
      <c r="B19" s="76">
        <f>B20+B21+B22</f>
        <v>0</v>
      </c>
      <c r="C19" s="77">
        <f>C20+C21+C22</f>
        <v>0</v>
      </c>
      <c r="D19" s="72">
        <f t="shared" si="0"/>
        <v>0</v>
      </c>
      <c r="E19" s="78">
        <f>E20+E21+E22</f>
        <v>0</v>
      </c>
      <c r="F19" s="67" t="s">
        <v>104</v>
      </c>
      <c r="G19" s="70"/>
      <c r="H19" s="70"/>
    </row>
    <row r="20" spans="1:8" x14ac:dyDescent="0.2">
      <c r="A20" s="79" t="s">
        <v>105</v>
      </c>
      <c r="B20" s="80"/>
      <c r="C20" s="81"/>
      <c r="D20" s="72">
        <f t="shared" si="0"/>
        <v>0</v>
      </c>
      <c r="E20" s="82"/>
      <c r="F20" s="67" t="s">
        <v>106</v>
      </c>
      <c r="G20" s="70"/>
      <c r="H20" s="70"/>
    </row>
    <row r="21" spans="1:8" x14ac:dyDescent="0.2">
      <c r="A21" s="79" t="s">
        <v>107</v>
      </c>
      <c r="B21" s="80"/>
      <c r="C21" s="81"/>
      <c r="D21" s="72">
        <f t="shared" si="0"/>
        <v>0</v>
      </c>
      <c r="E21" s="82"/>
      <c r="F21" s="83"/>
      <c r="G21" s="70"/>
      <c r="H21" s="70"/>
    </row>
    <row r="22" spans="1:8" x14ac:dyDescent="0.2">
      <c r="A22" s="79" t="s">
        <v>108</v>
      </c>
      <c r="B22" s="80"/>
      <c r="C22" s="81"/>
      <c r="D22" s="72">
        <f t="shared" si="0"/>
        <v>0</v>
      </c>
      <c r="E22" s="82"/>
      <c r="F22" s="83"/>
      <c r="G22" s="70"/>
      <c r="H22" s="73"/>
    </row>
    <row r="23" spans="1:8" ht="13.5" thickBot="1" x14ac:dyDescent="0.25">
      <c r="A23" s="67"/>
      <c r="B23" s="74"/>
      <c r="C23" s="71"/>
      <c r="D23" s="72"/>
      <c r="E23" s="73"/>
      <c r="F23" s="67"/>
      <c r="G23" s="70"/>
      <c r="H23" s="73"/>
    </row>
    <row r="24" spans="1:8" ht="13.5" thickBot="1" x14ac:dyDescent="0.25">
      <c r="A24" s="84" t="s">
        <v>109</v>
      </c>
      <c r="B24" s="85">
        <f>B13+B14+B19</f>
        <v>0</v>
      </c>
      <c r="C24" s="86">
        <f>C13+C14+C19</f>
        <v>0</v>
      </c>
      <c r="D24" s="87">
        <f>B24-C24</f>
        <v>0</v>
      </c>
      <c r="E24" s="88">
        <f>E13+E14+E19</f>
        <v>0</v>
      </c>
      <c r="F24" s="84" t="s">
        <v>109</v>
      </c>
      <c r="G24" s="87">
        <f>SUM(G13:G20)</f>
        <v>618.94000000000005</v>
      </c>
      <c r="H24" s="87">
        <f>SUM(H13:H20)</f>
        <v>0</v>
      </c>
    </row>
    <row r="25" spans="1:8" x14ac:dyDescent="0.2">
      <c r="A25" s="51"/>
      <c r="B25" s="89"/>
      <c r="C25" s="90"/>
      <c r="D25" s="91"/>
      <c r="E25" s="92"/>
      <c r="F25" s="67"/>
      <c r="G25" s="70"/>
      <c r="H25" s="73"/>
    </row>
    <row r="26" spans="1:8" ht="14.25" x14ac:dyDescent="0.2">
      <c r="A26" s="69" t="s">
        <v>110</v>
      </c>
      <c r="B26" s="68"/>
      <c r="C26" s="71"/>
      <c r="D26" s="70"/>
      <c r="E26" s="73"/>
      <c r="F26" s="69" t="s">
        <v>110</v>
      </c>
      <c r="G26" s="70"/>
      <c r="H26" s="73"/>
    </row>
    <row r="27" spans="1:8" ht="14.25" x14ac:dyDescent="0.2">
      <c r="A27" s="69"/>
      <c r="B27" s="68"/>
      <c r="C27" s="71"/>
      <c r="D27" s="70"/>
      <c r="E27" s="73"/>
      <c r="F27" s="69"/>
      <c r="G27" s="70"/>
      <c r="H27" s="73"/>
    </row>
    <row r="28" spans="1:8" x14ac:dyDescent="0.2">
      <c r="A28" s="93" t="s">
        <v>111</v>
      </c>
      <c r="B28" s="70"/>
      <c r="C28" s="71"/>
      <c r="D28" s="70"/>
      <c r="E28" s="73"/>
      <c r="F28" s="93" t="s">
        <v>111</v>
      </c>
      <c r="G28" s="70"/>
      <c r="H28" s="73"/>
    </row>
    <row r="29" spans="1:8" x14ac:dyDescent="0.2">
      <c r="A29" s="67" t="s">
        <v>112</v>
      </c>
      <c r="B29" s="70"/>
      <c r="C29" s="71"/>
      <c r="D29" s="70"/>
      <c r="E29" s="73"/>
      <c r="F29" s="67" t="s">
        <v>112</v>
      </c>
      <c r="G29" s="70"/>
      <c r="H29" s="73"/>
    </row>
    <row r="30" spans="1:8" ht="13.5" thickBot="1" x14ac:dyDescent="0.25">
      <c r="A30" s="67"/>
      <c r="B30" s="74"/>
      <c r="C30" s="71"/>
      <c r="D30" s="70"/>
      <c r="E30" s="73"/>
      <c r="F30" s="67"/>
      <c r="G30" s="70"/>
      <c r="H30" s="73"/>
    </row>
    <row r="31" spans="1:8" ht="13.5" thickBot="1" x14ac:dyDescent="0.25">
      <c r="A31" s="94" t="s">
        <v>113</v>
      </c>
      <c r="B31" s="88">
        <f>B28+B29</f>
        <v>0</v>
      </c>
      <c r="C31" s="95">
        <f>C28+C29</f>
        <v>0</v>
      </c>
      <c r="D31" s="87">
        <f>D28+D29</f>
        <v>0</v>
      </c>
      <c r="E31" s="88">
        <f>E28+E29</f>
        <v>0</v>
      </c>
      <c r="F31" s="84" t="s">
        <v>113</v>
      </c>
      <c r="G31" s="87">
        <f>G28+G29</f>
        <v>0</v>
      </c>
      <c r="H31" s="87">
        <f>H28+H29</f>
        <v>0</v>
      </c>
    </row>
    <row r="32" spans="1:8" x14ac:dyDescent="0.2">
      <c r="A32" s="96"/>
      <c r="B32" s="66"/>
      <c r="C32" s="90"/>
      <c r="D32" s="91"/>
      <c r="E32" s="92"/>
      <c r="F32" s="67"/>
      <c r="G32" s="70"/>
      <c r="H32" s="73"/>
    </row>
    <row r="33" spans="1:8" ht="14.25" x14ac:dyDescent="0.2">
      <c r="A33" s="69" t="s">
        <v>114</v>
      </c>
      <c r="B33" s="68"/>
      <c r="C33" s="71"/>
      <c r="D33" s="70"/>
      <c r="E33" s="73"/>
      <c r="F33" s="67" t="s">
        <v>115</v>
      </c>
      <c r="G33" s="70"/>
      <c r="H33" s="73"/>
    </row>
    <row r="34" spans="1:8" ht="13.5" thickBot="1" x14ac:dyDescent="0.25">
      <c r="A34" s="67"/>
      <c r="B34" s="68"/>
      <c r="C34" s="71"/>
      <c r="D34" s="70"/>
      <c r="E34" s="73"/>
      <c r="F34" s="67" t="s">
        <v>116</v>
      </c>
      <c r="G34" s="70"/>
      <c r="H34" s="97"/>
    </row>
    <row r="35" spans="1:8" ht="13.5" thickBot="1" x14ac:dyDescent="0.25">
      <c r="A35" s="67" t="s">
        <v>117</v>
      </c>
      <c r="B35" s="70"/>
      <c r="C35" s="71"/>
      <c r="D35" s="70">
        <f>B35</f>
        <v>0</v>
      </c>
      <c r="E35" s="73"/>
      <c r="F35" s="84" t="s">
        <v>118</v>
      </c>
      <c r="G35" s="87">
        <f>G33+G34</f>
        <v>0</v>
      </c>
      <c r="H35" s="87">
        <f>H33+H34</f>
        <v>0</v>
      </c>
    </row>
    <row r="36" spans="1:8" x14ac:dyDescent="0.2">
      <c r="A36" s="67" t="s">
        <v>119</v>
      </c>
      <c r="B36" s="70">
        <f>SUM(B37:B41)</f>
        <v>618.94000000000005</v>
      </c>
      <c r="C36" s="71">
        <f>SUM(C37:C41)</f>
        <v>0</v>
      </c>
      <c r="D36" s="72">
        <f>B36-C36</f>
        <v>618.94000000000005</v>
      </c>
      <c r="E36" s="78">
        <v>0</v>
      </c>
      <c r="F36" s="67"/>
      <c r="G36" s="70"/>
      <c r="H36" s="73"/>
    </row>
    <row r="37" spans="1:8" ht="27.75" customHeight="1" x14ac:dyDescent="0.2">
      <c r="A37" s="79" t="s">
        <v>120</v>
      </c>
      <c r="B37" s="80"/>
      <c r="C37" s="81"/>
      <c r="D37" s="72">
        <f t="shared" ref="D37:D43" si="1">B37-C37</f>
        <v>0</v>
      </c>
      <c r="E37" s="82"/>
      <c r="F37" s="98" t="s">
        <v>121</v>
      </c>
      <c r="G37" s="70"/>
      <c r="H37" s="70"/>
    </row>
    <row r="38" spans="1:8" ht="26.25" customHeight="1" x14ac:dyDescent="0.2">
      <c r="A38" s="79" t="s">
        <v>122</v>
      </c>
      <c r="B38" s="80"/>
      <c r="C38" s="81"/>
      <c r="D38" s="72">
        <f t="shared" si="1"/>
        <v>0</v>
      </c>
      <c r="E38" s="82"/>
      <c r="F38" s="98" t="s">
        <v>123</v>
      </c>
      <c r="G38" s="70"/>
      <c r="H38" s="70"/>
    </row>
    <row r="39" spans="1:8" x14ac:dyDescent="0.2">
      <c r="A39" s="79" t="s">
        <v>124</v>
      </c>
      <c r="B39" s="80">
        <v>618.94000000000005</v>
      </c>
      <c r="C39" s="81"/>
      <c r="D39" s="72">
        <f t="shared" si="1"/>
        <v>618.94000000000005</v>
      </c>
      <c r="E39" s="82"/>
      <c r="F39" s="67" t="s">
        <v>125</v>
      </c>
      <c r="G39" s="70"/>
      <c r="H39" s="70"/>
    </row>
    <row r="40" spans="1:8" x14ac:dyDescent="0.2">
      <c r="A40" s="79" t="s">
        <v>126</v>
      </c>
      <c r="B40" s="80"/>
      <c r="C40" s="81"/>
      <c r="D40" s="72">
        <f t="shared" si="1"/>
        <v>0</v>
      </c>
      <c r="E40" s="82"/>
      <c r="F40" s="67" t="s">
        <v>127</v>
      </c>
      <c r="G40" s="70"/>
      <c r="H40" s="70"/>
    </row>
    <row r="41" spans="1:8" x14ac:dyDescent="0.2">
      <c r="A41" s="79" t="s">
        <v>101</v>
      </c>
      <c r="B41" s="80"/>
      <c r="C41" s="81"/>
      <c r="D41" s="72">
        <f t="shared" si="1"/>
        <v>0</v>
      </c>
      <c r="E41" s="82"/>
      <c r="F41" s="67" t="s">
        <v>128</v>
      </c>
      <c r="G41" s="70"/>
      <c r="H41" s="70"/>
    </row>
    <row r="42" spans="1:8" ht="13.5" thickBot="1" x14ac:dyDescent="0.25">
      <c r="A42" s="79"/>
      <c r="B42" s="68"/>
      <c r="C42" s="71"/>
      <c r="D42" s="99">
        <f t="shared" si="1"/>
        <v>0</v>
      </c>
      <c r="E42" s="73"/>
      <c r="F42" s="67" t="s">
        <v>129</v>
      </c>
      <c r="G42" s="70"/>
      <c r="H42" s="70"/>
    </row>
    <row r="43" spans="1:8" ht="13.5" thickBot="1" x14ac:dyDescent="0.25">
      <c r="A43" s="84" t="s">
        <v>130</v>
      </c>
      <c r="B43" s="87">
        <f>B35+B36</f>
        <v>618.94000000000005</v>
      </c>
      <c r="C43" s="95">
        <f>C35+C36</f>
        <v>0</v>
      </c>
      <c r="D43" s="99">
        <f t="shared" si="1"/>
        <v>618.94000000000005</v>
      </c>
      <c r="E43" s="88">
        <f>E35+E36</f>
        <v>0</v>
      </c>
      <c r="F43" s="67" t="s">
        <v>131</v>
      </c>
      <c r="G43" s="70"/>
      <c r="H43" s="73"/>
    </row>
    <row r="44" spans="1:8" ht="13.5" thickBot="1" x14ac:dyDescent="0.25">
      <c r="A44" s="51"/>
      <c r="B44" s="66"/>
      <c r="C44" s="90"/>
      <c r="D44" s="91"/>
      <c r="E44" s="92"/>
      <c r="F44" s="67" t="s">
        <v>132</v>
      </c>
      <c r="G44" s="70"/>
      <c r="H44" s="73"/>
    </row>
    <row r="45" spans="1:8" ht="15" thickBot="1" x14ac:dyDescent="0.25">
      <c r="A45" s="69" t="s">
        <v>133</v>
      </c>
      <c r="B45" s="74"/>
      <c r="C45" s="71"/>
      <c r="D45" s="70"/>
      <c r="E45" s="73"/>
      <c r="F45" s="84" t="s">
        <v>134</v>
      </c>
      <c r="G45" s="87">
        <f>SUM(G37:G44)</f>
        <v>0</v>
      </c>
      <c r="H45" s="87">
        <f>SUM(H37:H44)</f>
        <v>0</v>
      </c>
    </row>
    <row r="46" spans="1:8" x14ac:dyDescent="0.2">
      <c r="A46" s="67"/>
      <c r="B46" s="74"/>
      <c r="C46" s="71"/>
      <c r="D46" s="70"/>
      <c r="E46" s="73"/>
      <c r="F46" s="67"/>
      <c r="G46" s="70"/>
      <c r="H46" s="73"/>
    </row>
    <row r="47" spans="1:8" x14ac:dyDescent="0.2">
      <c r="A47" s="67" t="s">
        <v>135</v>
      </c>
      <c r="B47" s="70"/>
      <c r="C47" s="71"/>
      <c r="D47" s="70"/>
      <c r="E47" s="73"/>
      <c r="F47" s="67" t="s">
        <v>136</v>
      </c>
      <c r="G47" s="70"/>
      <c r="H47" s="73"/>
    </row>
    <row r="48" spans="1:8" ht="13.5" thickBot="1" x14ac:dyDescent="0.25">
      <c r="A48" s="67" t="s">
        <v>137</v>
      </c>
      <c r="B48" s="70"/>
      <c r="C48" s="71"/>
      <c r="D48" s="70"/>
      <c r="E48" s="73"/>
      <c r="F48" s="67"/>
      <c r="G48" s="70"/>
      <c r="H48" s="73"/>
    </row>
    <row r="49" spans="1:8" ht="13.5" thickBot="1" x14ac:dyDescent="0.25">
      <c r="A49" s="67" t="s">
        <v>138</v>
      </c>
      <c r="B49" s="70"/>
      <c r="C49" s="71"/>
      <c r="D49" s="70"/>
      <c r="E49" s="73"/>
      <c r="F49" s="84" t="s">
        <v>139</v>
      </c>
      <c r="G49" s="87">
        <f>G47</f>
        <v>0</v>
      </c>
      <c r="H49" s="87">
        <f>H47</f>
        <v>0</v>
      </c>
    </row>
    <row r="50" spans="1:8" ht="13.5" thickBot="1" x14ac:dyDescent="0.25">
      <c r="A50" s="67"/>
      <c r="B50" s="68"/>
      <c r="C50" s="71"/>
      <c r="D50" s="70"/>
      <c r="E50" s="73"/>
      <c r="F50" s="67"/>
      <c r="G50" s="70"/>
      <c r="H50" s="73"/>
    </row>
    <row r="51" spans="1:8" ht="13.5" thickBot="1" x14ac:dyDescent="0.25">
      <c r="A51" s="84" t="s">
        <v>140</v>
      </c>
      <c r="B51" s="87">
        <f>B47+B48+B49</f>
        <v>0</v>
      </c>
      <c r="C51" s="95">
        <f>C47+C48+C49</f>
        <v>0</v>
      </c>
      <c r="D51" s="87">
        <f>D47+D48+D49</f>
        <v>0</v>
      </c>
      <c r="E51" s="88">
        <f>E47+E48+E49</f>
        <v>0</v>
      </c>
      <c r="F51" s="67"/>
      <c r="G51" s="70"/>
      <c r="H51" s="73"/>
    </row>
    <row r="52" spans="1:8" ht="13.5" thickBot="1" x14ac:dyDescent="0.25">
      <c r="A52" s="84" t="s">
        <v>141</v>
      </c>
      <c r="B52" s="100">
        <f>B24+B31+B43+B51</f>
        <v>618.94000000000005</v>
      </c>
      <c r="C52" s="101">
        <f>C24+C31+C43+C51</f>
        <v>0</v>
      </c>
      <c r="D52" s="100">
        <f>D24+D31+D43+D51</f>
        <v>618.94000000000005</v>
      </c>
      <c r="E52" s="102">
        <f>E24+E31+E43+E51</f>
        <v>0</v>
      </c>
      <c r="F52" s="84" t="s">
        <v>142</v>
      </c>
      <c r="G52" s="100">
        <f>G24+G31+G35+G45+G49</f>
        <v>618.94000000000005</v>
      </c>
      <c r="H52" s="100">
        <f>H24+H31+H35+H45+H49</f>
        <v>0</v>
      </c>
    </row>
    <row r="53" spans="1:8" x14ac:dyDescent="0.2">
      <c r="A53" s="7"/>
      <c r="B53" s="8"/>
      <c r="C53" s="7"/>
      <c r="D53" s="8"/>
      <c r="E53" s="8"/>
      <c r="F53" s="7"/>
      <c r="G53" s="7"/>
      <c r="H53" s="7"/>
    </row>
    <row r="54" spans="1:8" ht="13.5" hidden="1" thickBot="1" x14ac:dyDescent="0.25">
      <c r="A54" s="7"/>
      <c r="B54" s="7"/>
      <c r="C54" s="7"/>
      <c r="D54" s="7"/>
      <c r="E54" s="7"/>
      <c r="F54" s="7"/>
      <c r="G54" s="7"/>
      <c r="H54" s="7"/>
    </row>
    <row r="55" spans="1:8" ht="26.25" hidden="1" thickBot="1" x14ac:dyDescent="0.25">
      <c r="A55" s="9" t="s">
        <v>143</v>
      </c>
      <c r="B55" s="7"/>
      <c r="C55" s="7"/>
      <c r="D55" s="7"/>
      <c r="E55" s="7"/>
      <c r="F55" s="7"/>
      <c r="G55" s="7"/>
      <c r="H55" s="7"/>
    </row>
    <row r="56" spans="1:8" hidden="1" x14ac:dyDescent="0.2">
      <c r="A56" s="7"/>
      <c r="B56" s="10">
        <f>H9</f>
        <v>2019</v>
      </c>
      <c r="C56" s="10">
        <f>G9</f>
        <v>2018</v>
      </c>
      <c r="D56" s="11" t="s">
        <v>144</v>
      </c>
      <c r="E56" s="7"/>
      <c r="F56" s="7"/>
      <c r="G56" s="7"/>
      <c r="H56" s="7"/>
    </row>
    <row r="57" spans="1:8" hidden="1" x14ac:dyDescent="0.2">
      <c r="A57" s="12" t="s">
        <v>145</v>
      </c>
      <c r="B57" s="13">
        <f>(H24+H31+H35+H37)-(E24+E31)</f>
        <v>0</v>
      </c>
      <c r="C57" s="13">
        <f>(G24+G31+G35+G37)-(D24+D31)</f>
        <v>618.94000000000005</v>
      </c>
      <c r="D57" s="14" t="e">
        <f>IF((C57&lt;0)*AND(B57&lt;0),-((C57-B57)/B57),(IF((C57&gt;0)*AND(B57&lt;0),-((C57-B57)/B57),((C57-B57)/B57))))</f>
        <v>#DIV/0!</v>
      </c>
      <c r="E57" s="7"/>
      <c r="F57" s="7"/>
      <c r="G57" s="7"/>
      <c r="H57" s="7"/>
    </row>
    <row r="58" spans="1:8" ht="25.5" hidden="1" x14ac:dyDescent="0.2">
      <c r="A58" s="15" t="s">
        <v>146</v>
      </c>
      <c r="B58" s="16" t="e">
        <f>(H24+H31+H35+H37)/(E24+E31)</f>
        <v>#DIV/0!</v>
      </c>
      <c r="C58" s="17" t="e">
        <f>(G24+G31+G35+G37)/(D24+D31)</f>
        <v>#DIV/0!</v>
      </c>
      <c r="D58" s="14" t="e">
        <f>IF((C58&lt;0)*AND(B58&lt;0),-((C58-B58)/B58),(IF((C58&gt;0)*AND(B58&lt;0),-((C58-B58)/B58),((C58-B58)/B58))))</f>
        <v>#DIV/0!</v>
      </c>
      <c r="E58" s="18"/>
      <c r="F58" s="7"/>
      <c r="G58" s="7"/>
      <c r="H58" s="7"/>
    </row>
    <row r="59" spans="1:8" hidden="1" x14ac:dyDescent="0.2">
      <c r="A59" s="19" t="s">
        <v>147</v>
      </c>
      <c r="B59" s="20" t="e">
        <f>(E36+E51)/(H38+H39+H40+H41+H42+H43+H44)</f>
        <v>#DIV/0!</v>
      </c>
      <c r="C59" s="21" t="e">
        <f>(D36+D51)/(G38+G39+G40+G41+G42+G43+G44)</f>
        <v>#DIV/0!</v>
      </c>
      <c r="D59" s="14" t="e">
        <f>IF((C59&lt;0)*AND(B59&lt;0),-((C59-B59)/B59),(IF((C59&gt;0)*AND(B59&lt;0),-((C59-B59)/B59),((C59-B59)/B59))))</f>
        <v>#DIV/0!</v>
      </c>
      <c r="E59" s="7"/>
      <c r="F59" s="7"/>
      <c r="G59" s="7"/>
      <c r="H59" s="7"/>
    </row>
    <row r="60" spans="1:8" hidden="1" x14ac:dyDescent="0.2">
      <c r="A60" s="22" t="s">
        <v>148</v>
      </c>
      <c r="B60" s="21" t="e">
        <f>E39/(H38+H39+H40+H41+H42+H43+H44+H47)</f>
        <v>#DIV/0!</v>
      </c>
      <c r="C60" s="21" t="e">
        <f>D39/(G38+G39+G40+G41+G42+G43+G44+G47)</f>
        <v>#DIV/0!</v>
      </c>
      <c r="D60" s="14" t="e">
        <f>IF((C60&lt;0)*AND(B60&lt;0),-((C60-B60)/B60),(IF((C60&gt;0)*AND(B60&lt;0),-((C60-B60)/B60),((C60-B60)/B60))))</f>
        <v>#DIV/0!</v>
      </c>
      <c r="E60" s="7"/>
      <c r="F60" s="7"/>
      <c r="G60" s="7"/>
      <c r="H60" s="7"/>
    </row>
    <row r="61" spans="1:8" hidden="1" x14ac:dyDescent="0.2">
      <c r="A61" s="7"/>
      <c r="B61" s="7"/>
      <c r="C61" s="7"/>
      <c r="D61" s="7"/>
      <c r="E61" s="7"/>
      <c r="F61" s="7"/>
      <c r="G61" s="7"/>
      <c r="H61" s="7"/>
    </row>
  </sheetData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>
    <oddHeader>&amp;CAPPEL A PROJET - PRISE EN COMPTE DES SITUATIONS D'URGENCE SOCIALE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C9DDC13BD0DC4A96D35A92F71D85EF" ma:contentTypeVersion="6" ma:contentTypeDescription="Crée un document." ma:contentTypeScope="" ma:versionID="51ca7a2573b844eb579d5ab92139b9ca">
  <xsd:schema xmlns:xsd="http://www.w3.org/2001/XMLSchema" xmlns:xs="http://www.w3.org/2001/XMLSchema" xmlns:p="http://schemas.microsoft.com/office/2006/metadata/properties" xmlns:ns2="9f2afd2e-bcd2-436e-bfa0-dd9ea0660673" targetNamespace="http://schemas.microsoft.com/office/2006/metadata/properties" ma:root="true" ma:fieldsID="b8e54d8f7ecd73ee3b298655f33d284a" ns2:_="">
    <xsd:import namespace="9f2afd2e-bcd2-436e-bfa0-dd9ea06606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afd2e-bcd2-436e-bfa0-dd9ea0660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308BF2-4BA0-482D-90E0-6292793F9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afd2e-bcd2-436e-bfa0-dd9ea06606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338CF7-366A-4BDB-BEEE-DD246A6882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C109A-96A9-486E-AD85-38D88B89A389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f2afd2e-bcd2-436e-bfa0-dd9ea066067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Compte de résultats</vt:lpstr>
      <vt:lpstr>Bilan simplifié</vt:lpstr>
      <vt:lpstr>Feuil3</vt:lpstr>
      <vt:lpstr>'Compte de résultats'!Zone_d_impression</vt:lpstr>
    </vt:vector>
  </TitlesOfParts>
  <Company>CRIDF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CRIdF</dc:creator>
  <cp:lastModifiedBy>Utilisateur Windows</cp:lastModifiedBy>
  <cp:lastPrinted>2014-05-20T14:42:01Z</cp:lastPrinted>
  <dcterms:created xsi:type="dcterms:W3CDTF">2005-06-22T15:31:14Z</dcterms:created>
  <dcterms:modified xsi:type="dcterms:W3CDTF">2019-05-10T15:21:47Z</dcterms:modified>
</cp:coreProperties>
</file>