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4-Khepri FORMATION\12-Sous-traitance formateurs\ADN Formation\"/>
    </mc:Choice>
  </mc:AlternateContent>
  <bookViews>
    <workbookView xWindow="0" yWindow="0" windowWidth="20490" windowHeight="7755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5" i="1" l="1"/>
  <c r="X25" i="1"/>
  <c r="T25" i="1"/>
  <c r="R25" i="1"/>
  <c r="P25" i="1"/>
  <c r="N25" i="1"/>
  <c r="L25" i="1"/>
  <c r="J25" i="1"/>
  <c r="H25" i="1"/>
  <c r="F25" i="1"/>
  <c r="D25" i="1"/>
  <c r="X24" i="1"/>
  <c r="N24" i="1"/>
  <c r="H24" i="1"/>
  <c r="N11" i="1"/>
  <c r="D2" i="1"/>
  <c r="D5" i="1" s="1"/>
  <c r="Z22" i="1" l="1"/>
  <c r="Z35" i="1" s="1"/>
  <c r="X22" i="1"/>
  <c r="X35" i="1" s="1"/>
  <c r="V22" i="1"/>
  <c r="V35" i="1" s="1"/>
  <c r="T22" i="1"/>
  <c r="T35" i="1" s="1"/>
  <c r="R22" i="1"/>
  <c r="R35" i="1" s="1"/>
  <c r="P22" i="1"/>
  <c r="P35" i="1" s="1"/>
  <c r="N22" i="1"/>
  <c r="N35" i="1" s="1"/>
  <c r="L22" i="1"/>
  <c r="L35" i="1" s="1"/>
  <c r="J22" i="1"/>
  <c r="J35" i="1" s="1"/>
  <c r="H22" i="1"/>
  <c r="H35" i="1" s="1"/>
  <c r="F22" i="1"/>
  <c r="F35" i="1" s="1"/>
  <c r="D22" i="1"/>
  <c r="D35" i="1" s="1"/>
  <c r="B2" i="1"/>
  <c r="AB17" i="1"/>
  <c r="H14" i="1"/>
  <c r="Z12" i="1"/>
  <c r="Z13" i="1"/>
  <c r="Z14" i="1"/>
  <c r="X12" i="1"/>
  <c r="X13" i="1"/>
  <c r="X14" i="1"/>
  <c r="V12" i="1"/>
  <c r="V13" i="1"/>
  <c r="V14" i="1"/>
  <c r="T12" i="1"/>
  <c r="T13" i="1"/>
  <c r="T14" i="1"/>
  <c r="R12" i="1"/>
  <c r="R13" i="1"/>
  <c r="R14" i="1"/>
  <c r="P12" i="1"/>
  <c r="P13" i="1"/>
  <c r="P14" i="1"/>
  <c r="N12" i="1"/>
  <c r="N13" i="1"/>
  <c r="N14" i="1"/>
  <c r="N18" i="1" s="1"/>
  <c r="L12" i="1"/>
  <c r="L13" i="1"/>
  <c r="L14" i="1"/>
  <c r="Z11" i="1"/>
  <c r="X11" i="1"/>
  <c r="V11" i="1"/>
  <c r="T11" i="1"/>
  <c r="R11" i="1"/>
  <c r="P11" i="1"/>
  <c r="L11" i="1"/>
  <c r="J12" i="1"/>
  <c r="J13" i="1"/>
  <c r="J14" i="1"/>
  <c r="J15" i="1"/>
  <c r="J11" i="1"/>
  <c r="H12" i="1"/>
  <c r="H13" i="1"/>
  <c r="H11" i="1"/>
  <c r="F12" i="1"/>
  <c r="D12" i="1"/>
  <c r="D13" i="1"/>
  <c r="E13" i="1" s="1"/>
  <c r="F13" i="1" s="1"/>
  <c r="D14" i="1"/>
  <c r="E14" i="1" s="1"/>
  <c r="F14" i="1" s="1"/>
  <c r="D11" i="1"/>
  <c r="E11" i="1" s="1"/>
  <c r="F11" i="1" s="1"/>
  <c r="B5" i="1"/>
  <c r="AC10" i="1"/>
  <c r="J18" i="1" l="1"/>
  <c r="Z18" i="1"/>
  <c r="T18" i="1"/>
  <c r="T37" i="1" s="1"/>
  <c r="J37" i="1"/>
  <c r="Z37" i="1"/>
  <c r="N37" i="1"/>
  <c r="R18" i="1"/>
  <c r="R37" i="1" s="1"/>
  <c r="P18" i="1"/>
  <c r="P37" i="1" s="1"/>
  <c r="V18" i="1"/>
  <c r="V37" i="1" s="1"/>
  <c r="X18" i="1"/>
  <c r="X37" i="1" s="1"/>
  <c r="H18" i="1"/>
  <c r="H37" i="1" s="1"/>
  <c r="L18" i="1"/>
  <c r="L37" i="1" s="1"/>
  <c r="AB35" i="1"/>
  <c r="D18" i="1"/>
  <c r="D37" i="1" s="1"/>
  <c r="F18" i="1"/>
  <c r="F37" i="1" s="1"/>
  <c r="AB18" i="1" l="1"/>
  <c r="AB37" i="1" s="1"/>
</calcChain>
</file>

<file path=xl/sharedStrings.xml><?xml version="1.0" encoding="utf-8"?>
<sst xmlns="http://schemas.openxmlformats.org/spreadsheetml/2006/main" count="37" uniqueCount="36">
  <si>
    <t>Objectif annuel</t>
  </si>
  <si>
    <t>Obj Mensuel</t>
  </si>
  <si>
    <t>RECETTES</t>
  </si>
  <si>
    <t>Tarif</t>
  </si>
  <si>
    <t>Formation sur-mesure individuelle</t>
  </si>
  <si>
    <t>Module 2J/goupe Intra</t>
  </si>
  <si>
    <t>Module 2J/Personne (Inter)</t>
  </si>
  <si>
    <t>Location salle Jour K</t>
  </si>
  <si>
    <t>Matériel (Copie, feutre, Paperboard)</t>
  </si>
  <si>
    <t>DEPENSES</t>
  </si>
  <si>
    <t>Total CA facturé</t>
  </si>
  <si>
    <t>CA Réalisé</t>
  </si>
  <si>
    <t>Nombre de personnes formées</t>
  </si>
  <si>
    <t>Assurances</t>
  </si>
  <si>
    <t>Tarif formateur jour 35€/h</t>
  </si>
  <si>
    <t>Frais généraux (Acceuil, fournitures…)</t>
  </si>
  <si>
    <t>Honoraires formateurs/J 70</t>
  </si>
  <si>
    <t>Honoraires formateurs/J 35</t>
  </si>
  <si>
    <t>35€/h</t>
  </si>
  <si>
    <t>70€/h</t>
  </si>
  <si>
    <t>Location  de salle 20p</t>
  </si>
  <si>
    <t>Jour HT</t>
  </si>
  <si>
    <t>Location de salle 30P</t>
  </si>
  <si>
    <t>Location de salle 16p</t>
  </si>
  <si>
    <t>J</t>
  </si>
  <si>
    <t>Honoraires coaching</t>
  </si>
  <si>
    <t>Locations de salle extérieures</t>
  </si>
  <si>
    <t>Locations de salle Khéprisanté</t>
  </si>
  <si>
    <t>Taxes/impots</t>
  </si>
  <si>
    <t xml:space="preserve">Siteweb front + back </t>
  </si>
  <si>
    <t>Total dépensé</t>
  </si>
  <si>
    <t>Dépenses</t>
  </si>
  <si>
    <t>Résultat</t>
  </si>
  <si>
    <t>Formation certifiante RNCP Blended (10jf)</t>
  </si>
  <si>
    <t>Conseil accompagnement dev formation</t>
  </si>
  <si>
    <t>Croissance-V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</si>
</sst>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" fontId="0" fillId="0" borderId="0" xfId="0" applyNumberFormat="1"/>
    <xf numFmtId="0" fontId="0" fillId="2" borderId="1" xfId="0" applyFill="1" applyBorder="1"/>
    <xf numFmtId="0" fontId="1" fillId="0" borderId="0" xfId="0" applyFont="1"/>
    <xf numFmtId="0" fontId="0" fillId="3" borderId="0" xfId="0" applyFill="1"/>
    <xf numFmtId="0" fontId="0" fillId="4" borderId="0" xfId="0" applyFill="1"/>
    <xf numFmtId="0" fontId="0" fillId="2" borderId="6" xfId="0" applyFill="1" applyBorder="1"/>
    <xf numFmtId="0" fontId="0" fillId="0" borderId="5" xfId="0" applyBorder="1"/>
    <xf numFmtId="0" fontId="0" fillId="3" borderId="5" xfId="0" applyFill="1" applyBorder="1"/>
    <xf numFmtId="0" fontId="0" fillId="4" borderId="5" xfId="0" applyFill="1" applyBorder="1"/>
    <xf numFmtId="0" fontId="0" fillId="2" borderId="7" xfId="0" applyFill="1" applyBorder="1"/>
    <xf numFmtId="0" fontId="0" fillId="0" borderId="8" xfId="0" applyBorder="1"/>
    <xf numFmtId="0" fontId="0" fillId="3" borderId="8" xfId="0" applyFill="1" applyBorder="1"/>
    <xf numFmtId="0" fontId="0" fillId="4" borderId="8" xfId="0" applyFill="1" applyBorder="1"/>
    <xf numFmtId="0" fontId="0" fillId="0" borderId="0" xfId="0" applyBorder="1"/>
    <xf numFmtId="0" fontId="0" fillId="4" borderId="8" xfId="0" applyFill="1" applyBorder="1" applyAlignment="1">
      <alignment horizontal="center"/>
    </xf>
    <xf numFmtId="0" fontId="0" fillId="5" borderId="0" xfId="0" applyFill="1"/>
    <xf numFmtId="0" fontId="0" fillId="5" borderId="5" xfId="0" applyFill="1" applyBorder="1"/>
    <xf numFmtId="0" fontId="0" fillId="5" borderId="0" xfId="0" applyFill="1" applyBorder="1"/>
    <xf numFmtId="0" fontId="0" fillId="5" borderId="8" xfId="0" applyFill="1" applyBorder="1"/>
    <xf numFmtId="0" fontId="0" fillId="6" borderId="0" xfId="0" applyFill="1"/>
    <xf numFmtId="0" fontId="0" fillId="0" borderId="9" xfId="0" applyBorder="1"/>
    <xf numFmtId="17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0" fillId="0" borderId="2" xfId="0" applyNumberFormat="1" applyBorder="1" applyAlignment="1">
      <alignment horizontal="center" wrapText="1"/>
    </xf>
    <xf numFmtId="17" fontId="0" fillId="0" borderId="3" xfId="0" applyNumberFormat="1" applyBorder="1" applyAlignment="1">
      <alignment horizontal="center" wrapText="1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CCFFCC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topLeftCell="A15" workbookViewId="0">
      <selection activeCell="A27" sqref="A27"/>
    </sheetView>
  </sheetViews>
  <sheetFormatPr baseColWidth="10" defaultRowHeight="15" x14ac:dyDescent="0.25"/>
  <cols>
    <col min="1" max="1" width="38" customWidth="1"/>
    <col min="2" max="2" width="8.5703125" customWidth="1"/>
    <col min="3" max="3" width="3.28515625" customWidth="1"/>
    <col min="5" max="5" width="3.28515625" customWidth="1"/>
    <col min="7" max="7" width="3.28515625" customWidth="1"/>
    <col min="9" max="9" width="3.28515625" customWidth="1"/>
    <col min="11" max="11" width="3.28515625" customWidth="1"/>
    <col min="13" max="13" width="3.28515625" customWidth="1"/>
    <col min="15" max="15" width="3.28515625" customWidth="1"/>
    <col min="17" max="17" width="3.28515625" customWidth="1"/>
    <col min="19" max="19" width="3.28515625" customWidth="1"/>
    <col min="21" max="21" width="3.28515625" customWidth="1"/>
    <col min="23" max="23" width="3.28515625" customWidth="1"/>
    <col min="25" max="25" width="3.28515625" customWidth="1"/>
    <col min="28" max="28" width="13.7109375" customWidth="1"/>
  </cols>
  <sheetData>
    <row r="1" spans="1:39" x14ac:dyDescent="0.25">
      <c r="B1" t="s">
        <v>18</v>
      </c>
      <c r="D1" t="s">
        <v>19</v>
      </c>
      <c r="L1" t="s">
        <v>21</v>
      </c>
    </row>
    <row r="2" spans="1:39" x14ac:dyDescent="0.25">
      <c r="A2" t="s">
        <v>14</v>
      </c>
      <c r="B2">
        <f>35*7</f>
        <v>245</v>
      </c>
      <c r="D2">
        <f>70*7</f>
        <v>490</v>
      </c>
      <c r="H2" t="s">
        <v>23</v>
      </c>
      <c r="L2">
        <v>254</v>
      </c>
    </row>
    <row r="3" spans="1:39" x14ac:dyDescent="0.25">
      <c r="A3" t="s">
        <v>7</v>
      </c>
      <c r="B3">
        <v>157.5</v>
      </c>
      <c r="D3">
        <v>360</v>
      </c>
      <c r="H3" t="s">
        <v>20</v>
      </c>
      <c r="L3">
        <v>356</v>
      </c>
    </row>
    <row r="4" spans="1:39" x14ac:dyDescent="0.25">
      <c r="A4" t="s">
        <v>8</v>
      </c>
      <c r="B4">
        <v>20</v>
      </c>
      <c r="D4">
        <v>20</v>
      </c>
      <c r="H4" t="s">
        <v>22</v>
      </c>
      <c r="L4">
        <v>609</v>
      </c>
    </row>
    <row r="5" spans="1:39" x14ac:dyDescent="0.25">
      <c r="B5" s="3">
        <f>SUM(B2:B4)</f>
        <v>422.5</v>
      </c>
      <c r="C5" s="3"/>
      <c r="D5" s="3">
        <f>SUM(D2:D4)</f>
        <v>870</v>
      </c>
      <c r="E5" s="3"/>
      <c r="G5" s="3"/>
      <c r="I5" s="3"/>
      <c r="K5" s="3"/>
      <c r="M5" s="3"/>
      <c r="O5" s="3"/>
      <c r="Q5" s="3"/>
      <c r="S5" s="3"/>
      <c r="U5" s="3"/>
      <c r="W5" s="3"/>
      <c r="Y5" s="3"/>
    </row>
    <row r="6" spans="1:39" x14ac:dyDescent="0.25">
      <c r="B6" s="3"/>
      <c r="C6" s="3"/>
      <c r="D6" s="3"/>
      <c r="E6" s="3"/>
      <c r="G6" s="3"/>
      <c r="I6" s="3"/>
      <c r="K6" s="3"/>
      <c r="M6" s="3"/>
      <c r="O6" s="3"/>
      <c r="Q6" s="3"/>
      <c r="S6" s="3"/>
      <c r="U6" s="3"/>
      <c r="W6" s="3"/>
      <c r="Y6" s="3"/>
    </row>
    <row r="9" spans="1:39" x14ac:dyDescent="0.25">
      <c r="C9" s="22">
        <v>43466</v>
      </c>
      <c r="D9" s="23"/>
      <c r="E9" s="22">
        <v>43497</v>
      </c>
      <c r="F9" s="23"/>
      <c r="G9" s="22">
        <v>43525</v>
      </c>
      <c r="H9" s="23"/>
      <c r="I9" s="22">
        <v>43556</v>
      </c>
      <c r="J9" s="23"/>
      <c r="K9" s="24">
        <v>43586</v>
      </c>
      <c r="L9" s="25"/>
      <c r="M9" s="22">
        <v>43617</v>
      </c>
      <c r="N9" s="23"/>
      <c r="O9" s="22">
        <v>43647</v>
      </c>
      <c r="P9" s="23"/>
      <c r="Q9" s="22">
        <v>43678</v>
      </c>
      <c r="R9" s="23"/>
      <c r="S9" s="26">
        <v>43709</v>
      </c>
      <c r="T9" s="26"/>
      <c r="U9" s="22">
        <v>43739</v>
      </c>
      <c r="V9" s="23"/>
      <c r="W9" s="22">
        <v>43770</v>
      </c>
      <c r="X9" s="23"/>
      <c r="Y9" s="22">
        <v>43800</v>
      </c>
      <c r="Z9" s="23"/>
      <c r="AA9" s="1"/>
      <c r="AB9" s="1" t="s">
        <v>0</v>
      </c>
      <c r="AC9" s="1" t="s">
        <v>1</v>
      </c>
      <c r="AD9" s="1">
        <v>43922</v>
      </c>
      <c r="AE9" s="1"/>
      <c r="AF9" s="1"/>
      <c r="AG9" s="1"/>
      <c r="AH9" s="1"/>
      <c r="AI9" s="1"/>
      <c r="AJ9" s="1"/>
      <c r="AK9" s="1"/>
      <c r="AL9" s="1"/>
      <c r="AM9" s="1"/>
    </row>
    <row r="10" spans="1:39" ht="15.75" thickBot="1" x14ac:dyDescent="0.3">
      <c r="A10" s="2" t="s">
        <v>2</v>
      </c>
      <c r="B10" s="6" t="s">
        <v>3</v>
      </c>
      <c r="C10" s="10"/>
      <c r="D10" s="6"/>
      <c r="E10" s="10"/>
      <c r="F10" s="6"/>
      <c r="G10" s="10"/>
      <c r="H10" s="6"/>
      <c r="I10" s="10"/>
      <c r="J10" s="6"/>
      <c r="K10" s="10"/>
      <c r="L10" s="6"/>
      <c r="M10" s="10"/>
      <c r="N10" s="6"/>
      <c r="O10" s="10"/>
      <c r="P10" s="6"/>
      <c r="Q10" s="10"/>
      <c r="R10" s="6"/>
      <c r="S10" s="2"/>
      <c r="T10" s="2"/>
      <c r="U10" s="10"/>
      <c r="V10" s="6"/>
      <c r="W10" s="10"/>
      <c r="X10" s="6"/>
      <c r="Y10" s="10"/>
      <c r="Z10" s="6"/>
      <c r="AB10">
        <v>300000</v>
      </c>
      <c r="AC10">
        <f>AB10/12</f>
        <v>25000</v>
      </c>
    </row>
    <row r="11" spans="1:39" x14ac:dyDescent="0.25">
      <c r="A11" t="s">
        <v>4</v>
      </c>
      <c r="B11" s="7">
        <v>6400</v>
      </c>
      <c r="C11" s="11"/>
      <c r="D11" s="7">
        <f>C11*B11</f>
        <v>0</v>
      </c>
      <c r="E11" s="11">
        <f t="shared" ref="E11:E14" si="0">D11*C11</f>
        <v>0</v>
      </c>
      <c r="F11" s="7">
        <f>E11*B11</f>
        <v>0</v>
      </c>
      <c r="G11" s="11">
        <v>1</v>
      </c>
      <c r="H11" s="7">
        <f>B11*G11</f>
        <v>6400</v>
      </c>
      <c r="I11" s="11"/>
      <c r="J11" s="7">
        <f>I11*B11</f>
        <v>0</v>
      </c>
      <c r="K11" s="11">
        <v>0</v>
      </c>
      <c r="L11" s="7">
        <f>K11*B11</f>
        <v>0</v>
      </c>
      <c r="M11" s="11">
        <v>1</v>
      </c>
      <c r="N11" s="7">
        <f>M11*B11</f>
        <v>6400</v>
      </c>
      <c r="O11" s="11"/>
      <c r="P11" s="7">
        <f>O11*B11</f>
        <v>0</v>
      </c>
      <c r="Q11" s="11"/>
      <c r="R11" s="7">
        <f>B11*Q11</f>
        <v>0</v>
      </c>
      <c r="T11">
        <f>B11*S11</f>
        <v>0</v>
      </c>
      <c r="U11" s="11"/>
      <c r="V11" s="7">
        <f>B11*U11</f>
        <v>0</v>
      </c>
      <c r="W11" s="11">
        <v>1</v>
      </c>
      <c r="X11" s="7">
        <f>B11*W11</f>
        <v>6400</v>
      </c>
      <c r="Y11" s="11"/>
      <c r="Z11" s="7">
        <f>B11*Y11</f>
        <v>0</v>
      </c>
    </row>
    <row r="12" spans="1:39" x14ac:dyDescent="0.25">
      <c r="A12" t="s">
        <v>6</v>
      </c>
      <c r="B12" s="7">
        <v>840</v>
      </c>
      <c r="C12" s="11">
        <v>8</v>
      </c>
      <c r="D12" s="7">
        <f t="shared" ref="D12:D14" si="1">C12*B12</f>
        <v>6720</v>
      </c>
      <c r="E12" s="11">
        <v>12</v>
      </c>
      <c r="F12" s="7">
        <f t="shared" ref="F12:F14" si="2">E12*B12</f>
        <v>10080</v>
      </c>
      <c r="G12" s="11">
        <v>8</v>
      </c>
      <c r="H12" s="7">
        <f t="shared" ref="H12:H14" si="3">B12*G12</f>
        <v>6720</v>
      </c>
      <c r="I12" s="11">
        <v>10</v>
      </c>
      <c r="J12" s="7">
        <f t="shared" ref="J12:J15" si="4">I12*B12</f>
        <v>8400</v>
      </c>
      <c r="K12" s="11">
        <v>12</v>
      </c>
      <c r="L12" s="7">
        <f t="shared" ref="L12:L14" si="5">K12*B12</f>
        <v>10080</v>
      </c>
      <c r="M12" s="11"/>
      <c r="N12" s="7">
        <f t="shared" ref="N12:N14" si="6">M12*B12</f>
        <v>0</v>
      </c>
      <c r="O12" s="11"/>
      <c r="P12" s="7">
        <f t="shared" ref="P12:P14" si="7">O12*B12</f>
        <v>0</v>
      </c>
      <c r="Q12" s="11"/>
      <c r="R12" s="7">
        <f t="shared" ref="R12:R14" si="8">B12*Q12</f>
        <v>0</v>
      </c>
      <c r="S12">
        <v>10</v>
      </c>
      <c r="T12">
        <f t="shared" ref="T12:T14" si="9">B12*S12</f>
        <v>8400</v>
      </c>
      <c r="U12" s="11"/>
      <c r="V12" s="7">
        <f t="shared" ref="V12:V14" si="10">B12*U12</f>
        <v>0</v>
      </c>
      <c r="W12" s="11">
        <v>10</v>
      </c>
      <c r="X12" s="7">
        <f t="shared" ref="X12:X14" si="11">B12*W12</f>
        <v>8400</v>
      </c>
      <c r="Y12" s="11">
        <v>10</v>
      </c>
      <c r="Z12" s="7">
        <f t="shared" ref="Z12:Z14" si="12">B12*Y12</f>
        <v>8400</v>
      </c>
    </row>
    <row r="13" spans="1:39" x14ac:dyDescent="0.25">
      <c r="A13" t="s">
        <v>5</v>
      </c>
      <c r="B13" s="7">
        <v>3700</v>
      </c>
      <c r="C13" s="11"/>
      <c r="D13" s="7">
        <f t="shared" si="1"/>
        <v>0</v>
      </c>
      <c r="E13" s="11">
        <f t="shared" si="0"/>
        <v>0</v>
      </c>
      <c r="F13" s="7">
        <f t="shared" si="2"/>
        <v>0</v>
      </c>
      <c r="G13" s="11"/>
      <c r="H13" s="7">
        <f t="shared" si="3"/>
        <v>0</v>
      </c>
      <c r="I13" s="11"/>
      <c r="J13" s="7">
        <f t="shared" si="4"/>
        <v>0</v>
      </c>
      <c r="K13" s="11"/>
      <c r="L13" s="7">
        <f t="shared" si="5"/>
        <v>0</v>
      </c>
      <c r="M13" s="11">
        <v>1</v>
      </c>
      <c r="N13" s="7">
        <f t="shared" si="6"/>
        <v>3700</v>
      </c>
      <c r="O13" s="11"/>
      <c r="P13" s="7">
        <f t="shared" si="7"/>
        <v>0</v>
      </c>
      <c r="Q13" s="11"/>
      <c r="R13" s="7">
        <f t="shared" si="8"/>
        <v>0</v>
      </c>
      <c r="T13">
        <f t="shared" si="9"/>
        <v>0</v>
      </c>
      <c r="U13" s="11"/>
      <c r="V13" s="7">
        <f t="shared" si="10"/>
        <v>0</v>
      </c>
      <c r="W13" s="11">
        <v>1</v>
      </c>
      <c r="X13" s="7">
        <f t="shared" si="11"/>
        <v>3700</v>
      </c>
      <c r="Y13" s="11"/>
      <c r="Z13" s="7">
        <f t="shared" si="12"/>
        <v>0</v>
      </c>
    </row>
    <row r="14" spans="1:39" x14ac:dyDescent="0.25">
      <c r="A14" t="s">
        <v>33</v>
      </c>
      <c r="B14" s="7">
        <v>5500</v>
      </c>
      <c r="C14" s="11"/>
      <c r="D14" s="7">
        <f t="shared" si="1"/>
        <v>0</v>
      </c>
      <c r="E14" s="11">
        <f t="shared" si="0"/>
        <v>0</v>
      </c>
      <c r="F14" s="7">
        <f t="shared" si="2"/>
        <v>0</v>
      </c>
      <c r="G14" s="11">
        <v>10</v>
      </c>
      <c r="H14" s="7">
        <f t="shared" si="3"/>
        <v>55000</v>
      </c>
      <c r="I14" s="11"/>
      <c r="J14" s="7">
        <f t="shared" si="4"/>
        <v>0</v>
      </c>
      <c r="K14" s="11"/>
      <c r="L14" s="7">
        <f t="shared" si="5"/>
        <v>0</v>
      </c>
      <c r="M14" s="11">
        <v>10</v>
      </c>
      <c r="N14" s="7">
        <f t="shared" si="6"/>
        <v>55000</v>
      </c>
      <c r="O14" s="11"/>
      <c r="P14" s="7">
        <f t="shared" si="7"/>
        <v>0</v>
      </c>
      <c r="Q14" s="11"/>
      <c r="R14" s="7">
        <f t="shared" si="8"/>
        <v>0</v>
      </c>
      <c r="S14">
        <v>10</v>
      </c>
      <c r="T14">
        <f t="shared" si="9"/>
        <v>55000</v>
      </c>
      <c r="U14" s="11"/>
      <c r="V14" s="7">
        <f t="shared" si="10"/>
        <v>0</v>
      </c>
      <c r="W14" s="11"/>
      <c r="X14" s="7">
        <f t="shared" si="11"/>
        <v>0</v>
      </c>
      <c r="Y14" s="11">
        <v>10</v>
      </c>
      <c r="Z14" s="7">
        <f t="shared" si="12"/>
        <v>55000</v>
      </c>
    </row>
    <row r="15" spans="1:39" x14ac:dyDescent="0.25">
      <c r="B15" s="7"/>
      <c r="C15" s="11"/>
      <c r="D15" s="7"/>
      <c r="E15" s="11"/>
      <c r="F15" s="7"/>
      <c r="G15" s="11"/>
      <c r="H15" s="7"/>
      <c r="I15" s="11"/>
      <c r="J15" s="7">
        <f t="shared" si="4"/>
        <v>0</v>
      </c>
      <c r="K15" s="11"/>
      <c r="L15" s="7"/>
      <c r="M15" s="11"/>
      <c r="N15" s="7"/>
      <c r="O15" s="11"/>
      <c r="P15" s="7"/>
      <c r="Q15" s="11"/>
      <c r="R15" s="7"/>
      <c r="U15" s="11"/>
      <c r="V15" s="7"/>
      <c r="W15" s="11"/>
      <c r="X15" s="7"/>
      <c r="Y15" s="11"/>
      <c r="Z15" s="7"/>
    </row>
    <row r="16" spans="1:39" x14ac:dyDescent="0.25">
      <c r="B16" s="7"/>
      <c r="C16" s="11"/>
      <c r="D16" s="7"/>
      <c r="E16" s="11"/>
      <c r="F16" s="7"/>
      <c r="G16" s="11"/>
      <c r="H16" s="7"/>
      <c r="I16" s="11"/>
      <c r="J16" s="7"/>
      <c r="K16" s="11"/>
      <c r="L16" s="7"/>
      <c r="M16" s="11"/>
      <c r="N16" s="7"/>
      <c r="O16" s="11"/>
      <c r="P16" s="7"/>
      <c r="Q16" s="11"/>
      <c r="R16" s="7"/>
      <c r="U16" s="11"/>
      <c r="V16" s="7"/>
      <c r="W16" s="11"/>
      <c r="X16" s="7"/>
      <c r="Y16" s="11"/>
      <c r="Z16" s="7"/>
    </row>
    <row r="17" spans="1:28" x14ac:dyDescent="0.25">
      <c r="A17" t="s">
        <v>12</v>
      </c>
      <c r="B17" s="7"/>
      <c r="C17" s="11">
        <v>8</v>
      </c>
      <c r="D17" s="7"/>
      <c r="E17" s="11">
        <v>12</v>
      </c>
      <c r="F17" s="7"/>
      <c r="G17" s="11">
        <v>19</v>
      </c>
      <c r="H17" s="7"/>
      <c r="I17" s="11">
        <v>10</v>
      </c>
      <c r="J17" s="7"/>
      <c r="K17" s="11">
        <v>13</v>
      </c>
      <c r="L17" s="7"/>
      <c r="M17" s="11">
        <v>18</v>
      </c>
      <c r="N17" s="7"/>
      <c r="O17" s="11">
        <v>0</v>
      </c>
      <c r="P17" s="7"/>
      <c r="Q17" s="11">
        <v>0</v>
      </c>
      <c r="R17" s="7"/>
      <c r="S17">
        <v>20</v>
      </c>
      <c r="U17" s="11"/>
      <c r="V17" s="7"/>
      <c r="W17" s="11">
        <v>19</v>
      </c>
      <c r="X17" s="7"/>
      <c r="Y17" s="11">
        <v>20</v>
      </c>
      <c r="Z17" s="7"/>
      <c r="AB17">
        <f>SUM(C17:Y17)</f>
        <v>139</v>
      </c>
    </row>
    <row r="18" spans="1:28" x14ac:dyDescent="0.25">
      <c r="A18" s="4" t="s">
        <v>10</v>
      </c>
      <c r="B18" s="8"/>
      <c r="C18" s="12"/>
      <c r="D18" s="8">
        <f>SUM(D11:D14)</f>
        <v>6720</v>
      </c>
      <c r="E18" s="12"/>
      <c r="F18" s="8">
        <f>SUM(F11:F14)</f>
        <v>10080</v>
      </c>
      <c r="G18" s="12"/>
      <c r="H18" s="8">
        <f>SUM(H11:H14)</f>
        <v>68120</v>
      </c>
      <c r="I18" s="12"/>
      <c r="J18" s="8">
        <f>SUM(J11:J14)</f>
        <v>8400</v>
      </c>
      <c r="K18" s="12"/>
      <c r="L18" s="8">
        <f>SUM(L11:L14)</f>
        <v>10080</v>
      </c>
      <c r="M18" s="12"/>
      <c r="N18" s="8">
        <f>SUM(N11:N14)</f>
        <v>65100</v>
      </c>
      <c r="O18" s="12"/>
      <c r="P18" s="8">
        <f>SUM(P11:P14)</f>
        <v>0</v>
      </c>
      <c r="Q18" s="12"/>
      <c r="R18" s="8">
        <f>SUM(R11:R14)</f>
        <v>0</v>
      </c>
      <c r="S18" s="4"/>
      <c r="T18" s="4">
        <f>SUM(T11:T14)</f>
        <v>63400</v>
      </c>
      <c r="U18" s="12"/>
      <c r="V18" s="8">
        <f>SUM(V11:V14)</f>
        <v>0</v>
      </c>
      <c r="W18" s="12"/>
      <c r="X18" s="8">
        <f>SUM(X11:X14)</f>
        <v>18500</v>
      </c>
      <c r="Y18" s="12"/>
      <c r="Z18" s="8">
        <f>SUM(Z11:Z14)</f>
        <v>63400</v>
      </c>
      <c r="AA18" t="s">
        <v>11</v>
      </c>
      <c r="AB18">
        <f>SUM(D18:Z18)</f>
        <v>313800</v>
      </c>
    </row>
    <row r="19" spans="1:28" x14ac:dyDescent="0.25">
      <c r="B19" s="7"/>
      <c r="C19" s="11"/>
      <c r="D19" s="7"/>
      <c r="E19" s="11"/>
      <c r="F19" s="7"/>
      <c r="G19" s="11"/>
      <c r="H19" s="7"/>
      <c r="I19" s="11"/>
      <c r="J19" s="7"/>
      <c r="K19" s="11"/>
      <c r="L19" s="7"/>
      <c r="M19" s="11"/>
      <c r="N19" s="7"/>
      <c r="O19" s="11"/>
      <c r="P19" s="7"/>
      <c r="Q19" s="11"/>
      <c r="R19" s="7"/>
      <c r="U19" s="11"/>
      <c r="V19" s="7"/>
      <c r="W19" s="11"/>
      <c r="X19" s="7"/>
      <c r="Y19" s="11"/>
      <c r="Z19" s="7"/>
    </row>
    <row r="20" spans="1:28" x14ac:dyDescent="0.25">
      <c r="A20" s="5" t="s">
        <v>9</v>
      </c>
      <c r="B20" s="9"/>
      <c r="C20" s="15" t="s">
        <v>24</v>
      </c>
      <c r="D20" s="9"/>
      <c r="E20" s="13"/>
      <c r="F20" s="9"/>
      <c r="G20" s="13"/>
      <c r="H20" s="9"/>
      <c r="I20" s="13"/>
      <c r="J20" s="9"/>
      <c r="K20" s="13"/>
      <c r="L20" s="9"/>
      <c r="M20" s="13"/>
      <c r="N20" s="9"/>
      <c r="O20" s="13"/>
      <c r="P20" s="9"/>
      <c r="Q20" s="13"/>
      <c r="R20" s="9"/>
      <c r="S20" s="5"/>
      <c r="T20" s="5"/>
      <c r="U20" s="13"/>
      <c r="V20" s="9"/>
      <c r="W20" s="13"/>
      <c r="X20" s="9"/>
      <c r="Y20" s="13"/>
      <c r="Z20" s="9"/>
    </row>
    <row r="21" spans="1:28" x14ac:dyDescent="0.25">
      <c r="A21" t="s">
        <v>13</v>
      </c>
      <c r="B21" s="7">
        <v>1000</v>
      </c>
      <c r="C21" s="11"/>
      <c r="D21" s="7">
        <v>1000</v>
      </c>
      <c r="E21" s="11"/>
      <c r="F21" s="7"/>
      <c r="G21" s="11"/>
      <c r="H21" s="7"/>
      <c r="I21" s="11"/>
      <c r="J21" s="7"/>
      <c r="K21" s="11"/>
      <c r="L21" s="7"/>
      <c r="M21" s="11"/>
      <c r="N21" s="7"/>
      <c r="O21" s="11"/>
      <c r="P21" s="7"/>
      <c r="Q21" s="11"/>
      <c r="R21" s="7"/>
      <c r="U21" s="11"/>
      <c r="V21" s="7"/>
      <c r="W21" s="11"/>
      <c r="X21" s="7"/>
      <c r="Y21" s="11"/>
      <c r="Z21" s="7"/>
    </row>
    <row r="22" spans="1:28" x14ac:dyDescent="0.25">
      <c r="A22" t="s">
        <v>17</v>
      </c>
      <c r="B22" s="7">
        <v>245</v>
      </c>
      <c r="C22" s="11">
        <v>2</v>
      </c>
      <c r="D22" s="7">
        <f>B22*C22</f>
        <v>490</v>
      </c>
      <c r="E22" s="11">
        <v>2</v>
      </c>
      <c r="F22" s="7">
        <f>B22*E22</f>
        <v>490</v>
      </c>
      <c r="G22" s="11">
        <v>12</v>
      </c>
      <c r="H22" s="7">
        <f>B22*G22</f>
        <v>2940</v>
      </c>
      <c r="I22" s="11">
        <v>2</v>
      </c>
      <c r="J22" s="7">
        <f>B22*I22</f>
        <v>490</v>
      </c>
      <c r="K22" s="11">
        <v>2</v>
      </c>
      <c r="L22" s="7">
        <f>B22*K22</f>
        <v>490</v>
      </c>
      <c r="M22" s="11">
        <v>12</v>
      </c>
      <c r="N22" s="7">
        <f>B22*M22</f>
        <v>2940</v>
      </c>
      <c r="O22" s="11">
        <v>0</v>
      </c>
      <c r="P22" s="7">
        <f>B22*O22</f>
        <v>0</v>
      </c>
      <c r="Q22" s="11">
        <v>0</v>
      </c>
      <c r="R22" s="7">
        <f>B22*Q22</f>
        <v>0</v>
      </c>
      <c r="S22">
        <v>12</v>
      </c>
      <c r="T22">
        <f>B22*S22</f>
        <v>2940</v>
      </c>
      <c r="U22" s="11"/>
      <c r="V22" s="7">
        <f>B22*U22</f>
        <v>0</v>
      </c>
      <c r="W22" s="11">
        <v>4</v>
      </c>
      <c r="X22" s="7">
        <f>B22*W22</f>
        <v>980</v>
      </c>
      <c r="Y22" s="11">
        <v>12</v>
      </c>
      <c r="Z22" s="7">
        <f>Y22*B22</f>
        <v>2940</v>
      </c>
    </row>
    <row r="23" spans="1:28" x14ac:dyDescent="0.25">
      <c r="A23" t="s">
        <v>16</v>
      </c>
      <c r="B23" s="7">
        <v>490</v>
      </c>
      <c r="C23" s="11"/>
      <c r="D23" s="7"/>
      <c r="E23" s="11"/>
      <c r="F23" s="7"/>
      <c r="G23" s="11"/>
      <c r="H23" s="7"/>
      <c r="I23" s="11"/>
      <c r="J23" s="7"/>
      <c r="K23" s="11"/>
      <c r="L23" s="7"/>
      <c r="M23" s="11"/>
      <c r="N23" s="7"/>
      <c r="O23" s="11"/>
      <c r="P23" s="7"/>
      <c r="Q23" s="11"/>
      <c r="R23" s="7"/>
      <c r="U23" s="11"/>
      <c r="V23" s="7"/>
      <c r="W23" s="11"/>
      <c r="X23" s="7"/>
      <c r="Y23" s="11"/>
      <c r="Z23" s="7"/>
    </row>
    <row r="24" spans="1:28" x14ac:dyDescent="0.25">
      <c r="A24" t="s">
        <v>25</v>
      </c>
      <c r="B24" s="7">
        <v>1750</v>
      </c>
      <c r="C24" s="11"/>
      <c r="D24" s="7"/>
      <c r="E24" s="11"/>
      <c r="F24" s="7"/>
      <c r="G24" s="11">
        <v>3</v>
      </c>
      <c r="H24" s="7">
        <f>B24*3</f>
        <v>5250</v>
      </c>
      <c r="I24" s="11"/>
      <c r="J24" s="7"/>
      <c r="K24" s="11"/>
      <c r="L24" s="7"/>
      <c r="M24" s="11">
        <v>3</v>
      </c>
      <c r="N24" s="7">
        <f>M24*B24</f>
        <v>5250</v>
      </c>
      <c r="O24" s="11"/>
      <c r="P24" s="7"/>
      <c r="Q24" s="11"/>
      <c r="R24" s="7"/>
      <c r="U24" s="11"/>
      <c r="V24" s="7"/>
      <c r="W24" s="11">
        <v>3</v>
      </c>
      <c r="X24" s="7">
        <f>W24*B24</f>
        <v>5250</v>
      </c>
      <c r="Y24" s="11"/>
      <c r="Z24" s="7"/>
    </row>
    <row r="25" spans="1:28" x14ac:dyDescent="0.25">
      <c r="A25" t="s">
        <v>26</v>
      </c>
      <c r="B25" s="7">
        <v>400</v>
      </c>
      <c r="C25" s="11"/>
      <c r="D25" s="7">
        <f>C22*B25</f>
        <v>800</v>
      </c>
      <c r="E25" s="11"/>
      <c r="F25" s="7">
        <f>E22*B25</f>
        <v>800</v>
      </c>
      <c r="G25" s="11"/>
      <c r="H25" s="7">
        <f>G22*B25</f>
        <v>4800</v>
      </c>
      <c r="I25" s="11"/>
      <c r="J25" s="7">
        <f>I22*B25</f>
        <v>800</v>
      </c>
      <c r="K25" s="11"/>
      <c r="L25" s="7">
        <f>K22*B25</f>
        <v>800</v>
      </c>
      <c r="M25" s="11"/>
      <c r="N25" s="7">
        <f>M22*B25</f>
        <v>4800</v>
      </c>
      <c r="O25" s="11"/>
      <c r="P25" s="7">
        <f>O22*B25</f>
        <v>0</v>
      </c>
      <c r="Q25" s="11"/>
      <c r="R25" s="7">
        <f>Q22*B25</f>
        <v>0</v>
      </c>
      <c r="T25">
        <f>S22*B25</f>
        <v>4800</v>
      </c>
      <c r="U25" s="11"/>
      <c r="V25" s="7"/>
      <c r="W25" s="11"/>
      <c r="X25" s="7">
        <f>W22*B25</f>
        <v>1600</v>
      </c>
      <c r="Y25" s="11"/>
      <c r="Z25" s="7">
        <f>Y22*B25</f>
        <v>4800</v>
      </c>
    </row>
    <row r="26" spans="1:28" x14ac:dyDescent="0.25">
      <c r="A26" t="s">
        <v>27</v>
      </c>
      <c r="B26" s="7"/>
      <c r="C26" s="11"/>
      <c r="D26" s="7"/>
      <c r="E26" s="11"/>
      <c r="F26" s="7"/>
      <c r="G26" s="11"/>
      <c r="H26" s="7"/>
      <c r="I26" s="11"/>
      <c r="J26" s="7"/>
      <c r="K26" s="11"/>
      <c r="L26" s="7"/>
      <c r="M26" s="11"/>
      <c r="N26" s="7"/>
      <c r="O26" s="11"/>
      <c r="P26" s="7"/>
      <c r="Q26" s="11"/>
      <c r="R26" s="7"/>
      <c r="U26" s="11"/>
      <c r="V26" s="7"/>
      <c r="W26" s="11"/>
      <c r="X26" s="7"/>
      <c r="Y26" s="11"/>
      <c r="Z26" s="7"/>
    </row>
    <row r="27" spans="1:28" x14ac:dyDescent="0.25">
      <c r="A27" t="s">
        <v>35</v>
      </c>
      <c r="B27" s="7"/>
      <c r="C27" s="11"/>
      <c r="D27" s="7">
        <v>1400</v>
      </c>
      <c r="E27" s="11"/>
      <c r="F27" s="7">
        <v>1400</v>
      </c>
      <c r="G27" s="11"/>
      <c r="H27" s="7">
        <v>1400</v>
      </c>
      <c r="I27" s="11"/>
      <c r="J27" s="7">
        <v>1400</v>
      </c>
      <c r="K27" s="11"/>
      <c r="L27" s="7">
        <v>1400</v>
      </c>
      <c r="M27" s="11"/>
      <c r="N27" s="7">
        <v>1400</v>
      </c>
      <c r="O27" s="11"/>
      <c r="P27" s="7">
        <v>1400</v>
      </c>
      <c r="Q27" s="11"/>
      <c r="R27" s="7">
        <v>1400</v>
      </c>
      <c r="T27">
        <v>1400</v>
      </c>
      <c r="U27" s="11"/>
      <c r="V27" s="7">
        <v>1400</v>
      </c>
      <c r="W27" s="11"/>
      <c r="X27" s="7">
        <v>1400</v>
      </c>
      <c r="Y27" s="11"/>
      <c r="Z27" s="7">
        <v>1400</v>
      </c>
    </row>
    <row r="28" spans="1:28" x14ac:dyDescent="0.25">
      <c r="A28" t="s">
        <v>15</v>
      </c>
      <c r="B28" s="7"/>
      <c r="C28" s="11"/>
      <c r="D28" s="7">
        <v>200</v>
      </c>
      <c r="E28" s="11"/>
      <c r="F28" s="7">
        <v>200</v>
      </c>
      <c r="G28" s="11"/>
      <c r="H28" s="7">
        <v>200</v>
      </c>
      <c r="I28" s="11"/>
      <c r="J28" s="7">
        <v>200</v>
      </c>
      <c r="K28" s="11"/>
      <c r="L28" s="7">
        <v>200</v>
      </c>
      <c r="M28" s="11"/>
      <c r="N28" s="7">
        <v>200</v>
      </c>
      <c r="O28" s="11"/>
      <c r="P28" s="7">
        <v>200</v>
      </c>
      <c r="Q28" s="11"/>
      <c r="R28" s="7"/>
      <c r="T28">
        <v>200</v>
      </c>
      <c r="U28" s="11"/>
      <c r="V28" s="7">
        <v>200</v>
      </c>
      <c r="W28" s="11"/>
      <c r="X28" s="7">
        <v>200</v>
      </c>
      <c r="Y28" s="11"/>
      <c r="Z28" s="7">
        <v>200</v>
      </c>
    </row>
    <row r="29" spans="1:28" x14ac:dyDescent="0.25">
      <c r="A29" t="s">
        <v>34</v>
      </c>
      <c r="B29" s="7"/>
      <c r="C29" s="14"/>
      <c r="D29" s="7">
        <v>6000</v>
      </c>
      <c r="E29" s="14"/>
      <c r="F29" s="7"/>
      <c r="G29" s="14"/>
      <c r="H29" s="7"/>
      <c r="I29" s="14"/>
      <c r="J29" s="7"/>
      <c r="K29" s="14"/>
      <c r="L29" s="7"/>
      <c r="M29" s="14"/>
      <c r="N29" s="7"/>
      <c r="O29" s="14"/>
      <c r="P29" s="7"/>
      <c r="Q29" s="14"/>
      <c r="R29" s="7"/>
      <c r="S29" s="14"/>
      <c r="T29" s="7"/>
      <c r="U29" s="14"/>
      <c r="V29" s="7"/>
      <c r="W29" s="14"/>
      <c r="X29" s="7"/>
      <c r="Y29" s="14"/>
      <c r="Z29" s="7"/>
    </row>
    <row r="30" spans="1:28" x14ac:dyDescent="0.25">
      <c r="A30" t="s">
        <v>29</v>
      </c>
      <c r="B30" s="7"/>
      <c r="C30" s="14"/>
      <c r="D30" s="7"/>
      <c r="E30" s="14"/>
      <c r="F30" s="7">
        <v>10000</v>
      </c>
      <c r="G30" s="14"/>
      <c r="H30" s="7"/>
      <c r="I30" s="14"/>
      <c r="J30" s="7"/>
      <c r="K30" s="14"/>
      <c r="L30" s="7"/>
      <c r="M30" s="14"/>
      <c r="N30" s="7"/>
      <c r="O30" s="14"/>
      <c r="P30" s="7"/>
      <c r="Q30" s="14"/>
      <c r="R30" s="7"/>
      <c r="S30" s="14"/>
      <c r="T30" s="7"/>
      <c r="U30" s="14"/>
      <c r="V30" s="7"/>
      <c r="W30" s="14"/>
      <c r="X30" s="7"/>
      <c r="Y30" s="14"/>
      <c r="Z30" s="7"/>
    </row>
    <row r="31" spans="1:28" x14ac:dyDescent="0.25">
      <c r="A31" t="s">
        <v>28</v>
      </c>
      <c r="B31" s="7"/>
      <c r="C31" s="14"/>
      <c r="D31" s="7"/>
      <c r="E31" s="14"/>
      <c r="F31" s="7"/>
      <c r="G31" s="14"/>
      <c r="H31" s="7"/>
      <c r="I31" s="14"/>
      <c r="J31" s="7"/>
      <c r="K31" s="14"/>
      <c r="L31" s="7"/>
      <c r="M31" s="14"/>
      <c r="N31" s="7"/>
      <c r="O31" s="14"/>
      <c r="P31" s="7"/>
      <c r="Q31" s="14"/>
      <c r="R31" s="7"/>
      <c r="S31" s="14"/>
      <c r="T31" s="7"/>
      <c r="U31" s="14"/>
      <c r="V31" s="7">
        <v>500</v>
      </c>
      <c r="W31" s="14"/>
      <c r="X31" s="7"/>
      <c r="Y31" s="14"/>
      <c r="Z31" s="7"/>
    </row>
    <row r="32" spans="1:28" x14ac:dyDescent="0.25">
      <c r="B32" s="7"/>
      <c r="D32" s="7"/>
      <c r="F32" s="7"/>
      <c r="H32" s="7"/>
      <c r="J32" s="7"/>
      <c r="L32" s="7"/>
      <c r="N32" s="7"/>
      <c r="P32" s="7"/>
      <c r="R32" s="7"/>
      <c r="T32" s="7"/>
      <c r="V32" s="7"/>
      <c r="X32" s="7"/>
      <c r="Z32" s="7"/>
    </row>
    <row r="33" spans="1:28" x14ac:dyDescent="0.25">
      <c r="B33" s="7"/>
      <c r="D33" s="7"/>
      <c r="F33" s="7"/>
      <c r="H33" s="7"/>
      <c r="J33" s="7"/>
      <c r="L33" s="7"/>
      <c r="N33" s="7"/>
      <c r="P33" s="7"/>
      <c r="R33" s="7"/>
      <c r="T33" s="7"/>
      <c r="V33" s="7"/>
      <c r="X33" s="7"/>
      <c r="Z33" s="7"/>
    </row>
    <row r="34" spans="1:28" x14ac:dyDescent="0.25">
      <c r="B34" s="7"/>
      <c r="D34" s="7"/>
      <c r="F34" s="7"/>
      <c r="H34" s="7"/>
      <c r="J34" s="7"/>
      <c r="L34" s="7"/>
      <c r="N34" s="7"/>
      <c r="P34" s="7"/>
      <c r="R34" s="7"/>
      <c r="T34" s="7"/>
      <c r="V34" s="7"/>
      <c r="X34" s="7"/>
      <c r="Z34" s="7"/>
    </row>
    <row r="35" spans="1:28" x14ac:dyDescent="0.25">
      <c r="A35" s="16" t="s">
        <v>30</v>
      </c>
      <c r="B35" s="17"/>
      <c r="C35" s="16"/>
      <c r="D35" s="17">
        <f>SUM(D21:D32)</f>
        <v>9890</v>
      </c>
      <c r="E35" s="16"/>
      <c r="F35" s="18">
        <f>SUM(F21:F32)</f>
        <v>12890</v>
      </c>
      <c r="G35" s="19"/>
      <c r="H35" s="18">
        <f>SUM(H21:H32)</f>
        <v>14590</v>
      </c>
      <c r="I35" s="19"/>
      <c r="J35" s="18">
        <f>SUM(J21:J32)</f>
        <v>2890</v>
      </c>
      <c r="K35" s="19"/>
      <c r="L35" s="18">
        <f>SUM(L21:L32)</f>
        <v>2890</v>
      </c>
      <c r="M35" s="19"/>
      <c r="N35" s="18">
        <f>SUM(N21:N32)</f>
        <v>14590</v>
      </c>
      <c r="O35" s="19"/>
      <c r="P35" s="18">
        <f>SUM(P21:P32)</f>
        <v>1600</v>
      </c>
      <c r="Q35" s="19"/>
      <c r="R35" s="18">
        <f>SUM(R21:R32)</f>
        <v>1400</v>
      </c>
      <c r="S35" s="19"/>
      <c r="T35" s="18">
        <f>SUM(T21:T32)</f>
        <v>9340</v>
      </c>
      <c r="U35" s="19"/>
      <c r="V35" s="18">
        <f>SUM(V21:V32)</f>
        <v>2100</v>
      </c>
      <c r="W35" s="19"/>
      <c r="X35" s="18">
        <f>SUM(X21:X32)</f>
        <v>9430</v>
      </c>
      <c r="Y35" s="19"/>
      <c r="Z35" s="17">
        <f t="shared" ref="Z35" si="13">SUM(Z21:Z30)</f>
        <v>9340</v>
      </c>
      <c r="AA35" t="s">
        <v>31</v>
      </c>
      <c r="AB35">
        <f>SUM(C35:Z35)</f>
        <v>90950</v>
      </c>
    </row>
    <row r="36" spans="1:28" ht="15.75" thickBot="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8" ht="15.75" thickTop="1" x14ac:dyDescent="0.25">
      <c r="A37" s="20" t="s">
        <v>32</v>
      </c>
      <c r="B37" s="20"/>
      <c r="C37" s="20"/>
      <c r="D37" s="20">
        <f>D18-D35</f>
        <v>-3170</v>
      </c>
      <c r="E37" s="20"/>
      <c r="F37" s="20">
        <f>F18-F35</f>
        <v>-2810</v>
      </c>
      <c r="G37" s="20"/>
      <c r="H37" s="20">
        <f>H18-H35</f>
        <v>53530</v>
      </c>
      <c r="I37" s="20"/>
      <c r="J37" s="20">
        <f>J18-J35</f>
        <v>5510</v>
      </c>
      <c r="K37" s="20"/>
      <c r="L37" s="20">
        <f>L18-L35</f>
        <v>7190</v>
      </c>
      <c r="M37" s="20"/>
      <c r="N37" s="20">
        <f>N18-N35</f>
        <v>50510</v>
      </c>
      <c r="O37" s="20"/>
      <c r="P37" s="20">
        <f>P18-P35</f>
        <v>-1600</v>
      </c>
      <c r="Q37" s="20"/>
      <c r="R37" s="20">
        <f>R18-R35</f>
        <v>-1400</v>
      </c>
      <c r="S37" s="20"/>
      <c r="T37" s="20">
        <f>T18-T35</f>
        <v>54060</v>
      </c>
      <c r="U37" s="20"/>
      <c r="V37" s="20">
        <f>V18-V35</f>
        <v>-2100</v>
      </c>
      <c r="W37" s="20"/>
      <c r="X37" s="20">
        <f>X18-X35</f>
        <v>9070</v>
      </c>
      <c r="Y37" s="20"/>
      <c r="Z37" s="20">
        <f>Z18-Z35</f>
        <v>54060</v>
      </c>
      <c r="AA37" t="s">
        <v>32</v>
      </c>
      <c r="AB37">
        <f>AB18-AB35</f>
        <v>222850</v>
      </c>
    </row>
  </sheetData>
  <mergeCells count="12">
    <mergeCell ref="Y9:Z9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</mergeCells>
  <pageMargins left="0.7" right="0.7" top="0.75" bottom="0.75" header="0.3" footer="0.3"/>
  <pageSetup paperSize="9" orientation="portrait" horizontalDpi="4294967293" verticalDpi="0" r:id="rId1"/>
  <ignoredErrors>
    <ignoredError sqref="F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Croisé</dc:creator>
  <cp:lastModifiedBy>Utilisateur Windows</cp:lastModifiedBy>
  <dcterms:created xsi:type="dcterms:W3CDTF">2018-11-19T14:35:08Z</dcterms:created>
  <dcterms:modified xsi:type="dcterms:W3CDTF">2018-11-23T19:26:58Z</dcterms:modified>
</cp:coreProperties>
</file>