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9440" windowHeight="795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Feuil1!$A$1:$I$20</definedName>
  </definedNames>
  <calcPr calcId="145621"/>
</workbook>
</file>

<file path=xl/calcChain.xml><?xml version="1.0" encoding="utf-8"?>
<calcChain xmlns="http://schemas.openxmlformats.org/spreadsheetml/2006/main">
  <c r="B10" i="1" l="1"/>
  <c r="D7" i="1"/>
  <c r="C7" i="1"/>
  <c r="C11" i="1" l="1"/>
  <c r="D11" i="1"/>
  <c r="D14" i="1"/>
  <c r="C14" i="1"/>
  <c r="C6" i="1"/>
  <c r="D6" i="1"/>
  <c r="D3" i="1"/>
  <c r="C3" i="1"/>
  <c r="B17" i="1" l="1"/>
  <c r="D8" i="1"/>
  <c r="C8" i="1"/>
  <c r="D12" i="1"/>
  <c r="C12" i="1"/>
  <c r="D13" i="1"/>
  <c r="C13" i="1"/>
  <c r="B19" i="1" l="1"/>
  <c r="C2" i="1" l="1"/>
  <c r="C10" i="1" s="1"/>
  <c r="C5" i="1"/>
  <c r="C17" i="1"/>
  <c r="D2" i="1"/>
  <c r="D5" i="1"/>
  <c r="D17" i="1"/>
  <c r="D10" i="1" l="1"/>
  <c r="D19" i="1" s="1"/>
  <c r="C19" i="1"/>
</calcChain>
</file>

<file path=xl/sharedStrings.xml><?xml version="1.0" encoding="utf-8"?>
<sst xmlns="http://schemas.openxmlformats.org/spreadsheetml/2006/main" count="32" uniqueCount="31">
  <si>
    <t xml:space="preserve">NOM/COUT </t>
  </si>
  <si>
    <t>HT</t>
  </si>
  <si>
    <t>TVA</t>
  </si>
  <si>
    <t>TTC</t>
  </si>
  <si>
    <t>Date</t>
  </si>
  <si>
    <t>TOTAL 2015</t>
  </si>
  <si>
    <t>TOTAL 2016</t>
  </si>
  <si>
    <t>TOTAL Travaux</t>
  </si>
  <si>
    <t>URETEK fact n°1512-14450</t>
  </si>
  <si>
    <t>Montant</t>
  </si>
  <si>
    <t>Date2</t>
  </si>
  <si>
    <t>Mode paiement</t>
  </si>
  <si>
    <t>Acompte SCI</t>
  </si>
  <si>
    <t>3368,32TTC</t>
  </si>
  <si>
    <t>BTP Cons. N°A/15200552</t>
  </si>
  <si>
    <t>SEFIA 15/08/7319/94</t>
  </si>
  <si>
    <t>Solde fact</t>
  </si>
  <si>
    <t>Chèque LCL</t>
  </si>
  <si>
    <t>Chèque LCL n° 9065369</t>
  </si>
  <si>
    <t>GAMONAL fact 01 N°1551</t>
  </si>
  <si>
    <t>GAMONAL Fact 02 N°1551</t>
  </si>
  <si>
    <t>GAMONAL Fact 03 N°1551</t>
  </si>
  <si>
    <t>Chèque LCL n° 7463151</t>
  </si>
  <si>
    <t>SARL HEB BATIMENT N°64</t>
  </si>
  <si>
    <t>SARL HEB BATIMENTn°47</t>
  </si>
  <si>
    <t>SARL HEB BATIMENT n°84</t>
  </si>
  <si>
    <t>SOCOTEC n°1602000081/183R0</t>
  </si>
  <si>
    <t>Dont Acpte SCI</t>
  </si>
  <si>
    <t>Acpte 4000</t>
  </si>
  <si>
    <t>Chèque SCI n° 416 montant 2000€</t>
  </si>
  <si>
    <t>Date3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</si>
</sst>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/>
    <xf numFmtId="0" fontId="0" fillId="0" borderId="3" xfId="0" applyBorder="1"/>
    <xf numFmtId="0" fontId="0" fillId="2" borderId="2" xfId="0" applyFill="1" applyBorder="1"/>
    <xf numFmtId="0" fontId="1" fillId="0" borderId="2" xfId="0" applyFont="1" applyBorder="1"/>
    <xf numFmtId="164" fontId="0" fillId="0" borderId="1" xfId="0" applyNumberFormat="1" applyBorder="1" applyAlignment="1">
      <alignment horizontal="right"/>
    </xf>
    <xf numFmtId="0" fontId="0" fillId="0" borderId="1" xfId="0" applyBorder="1"/>
    <xf numFmtId="0" fontId="1" fillId="0" borderId="1" xfId="0" applyFont="1" applyBorder="1"/>
    <xf numFmtId="0" fontId="0" fillId="3" borderId="2" xfId="0" applyFill="1" applyBorder="1"/>
    <xf numFmtId="0" fontId="0" fillId="0" borderId="2" xfId="0" applyFill="1" applyBorder="1"/>
    <xf numFmtId="164" fontId="0" fillId="0" borderId="1" xfId="0" applyNumberFormat="1" applyFill="1" applyBorder="1" applyAlignment="1">
      <alignment horizontal="right"/>
    </xf>
    <xf numFmtId="0" fontId="0" fillId="0" borderId="0" xfId="0" applyFill="1"/>
    <xf numFmtId="0" fontId="1" fillId="0" borderId="2" xfId="0" applyFont="1" applyFill="1" applyBorder="1"/>
    <xf numFmtId="164" fontId="0" fillId="0" borderId="1" xfId="0" applyNumberFormat="1" applyBorder="1" applyAlignment="1"/>
    <xf numFmtId="14" fontId="0" fillId="0" borderId="3" xfId="0" applyNumberFormat="1" applyBorder="1" applyAlignment="1"/>
    <xf numFmtId="164" fontId="0" fillId="0" borderId="1" xfId="0" applyNumberFormat="1" applyFill="1" applyBorder="1" applyAlignment="1"/>
    <xf numFmtId="14" fontId="0" fillId="0" borderId="3" xfId="0" applyNumberFormat="1" applyFill="1" applyBorder="1" applyAlignment="1"/>
    <xf numFmtId="1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1" fillId="0" borderId="1" xfId="0" applyNumberFormat="1" applyFont="1" applyBorder="1" applyAlignment="1"/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0" xfId="0" applyAlignment="1"/>
    <xf numFmtId="164" fontId="0" fillId="0" borderId="3" xfId="0" applyNumberFormat="1" applyBorder="1" applyAlignment="1">
      <alignment horizontal="right"/>
    </xf>
    <xf numFmtId="14" fontId="0" fillId="0" borderId="1" xfId="0" applyNumberFormat="1" applyFill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0" xfId="0" applyAlignment="1">
      <alignment horizontal="right"/>
    </xf>
    <xf numFmtId="164" fontId="0" fillId="0" borderId="1" xfId="0" applyNumberFormat="1" applyFont="1" applyBorder="1" applyAlignment="1"/>
    <xf numFmtId="164" fontId="2" fillId="0" borderId="1" xfId="0" applyNumberFormat="1" applyFont="1" applyBorder="1" applyAlignment="1"/>
  </cellXfs>
  <cellStyles count="1">
    <cellStyle name="Normal" xfId="0" builtinId="0"/>
  </cellStyles>
  <dxfs count="13">
    <dxf>
      <numFmt numFmtId="164" formatCode="#,##0.00\ &quot;€&quot;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1:I14" totalsRowShown="0" headerRowDxfId="12" headerRowBorderDxfId="11" tableBorderDxfId="10" totalsRowBorderDxfId="9">
  <autoFilter ref="A1:I14"/>
  <tableColumns count="9">
    <tableColumn id="1" name="NOM/COUT " dataDxfId="8"/>
    <tableColumn id="2" name="HT" dataDxfId="7"/>
    <tableColumn id="3" name="TVA" dataDxfId="6">
      <calculatedColumnFormula>(Tableau1[[#This Row],[HT]]*0.2)</calculatedColumnFormula>
    </tableColumn>
    <tableColumn id="4" name="TTC" dataDxfId="5">
      <calculatedColumnFormula>(Tableau1[[#This Row],[HT]]*1.2)</calculatedColumnFormula>
    </tableColumn>
    <tableColumn id="8" name="Date" dataDxfId="4"/>
    <tableColumn id="5" name="Mode paiement" dataDxfId="3"/>
    <tableColumn id="6" name="Montant" dataDxfId="2"/>
    <tableColumn id="7" name="Date2" dataDxfId="1"/>
    <tableColumn id="9" name="Date3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J6" sqref="J6"/>
    </sheetView>
  </sheetViews>
  <sheetFormatPr baseColWidth="10" defaultRowHeight="15" x14ac:dyDescent="0.25"/>
  <cols>
    <col min="1" max="1" width="27.7109375" customWidth="1"/>
    <col min="2" max="2" width="12.140625" customWidth="1"/>
    <col min="3" max="3" width="13.5703125" customWidth="1"/>
    <col min="4" max="4" width="13" customWidth="1"/>
    <col min="5" max="5" width="12.5703125" customWidth="1"/>
    <col min="6" max="6" width="12.85546875" customWidth="1"/>
    <col min="7" max="7" width="11.28515625" customWidth="1"/>
  </cols>
  <sheetData>
    <row r="1" spans="1:9" x14ac:dyDescent="0.25">
      <c r="A1" s="8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11</v>
      </c>
      <c r="G1" s="2" t="s">
        <v>9</v>
      </c>
      <c r="H1" s="2" t="s">
        <v>10</v>
      </c>
      <c r="I1" s="2" t="s">
        <v>30</v>
      </c>
    </row>
    <row r="2" spans="1:9" x14ac:dyDescent="0.25">
      <c r="A2" s="3" t="s">
        <v>14</v>
      </c>
      <c r="B2" s="13">
        <v>1500</v>
      </c>
      <c r="C2" s="13">
        <f>(Tableau1[[#This Row],[HT]]*0.2)</f>
        <v>300</v>
      </c>
      <c r="D2" s="13">
        <f>(Tableau1[[#This Row],[HT]]*1.2)</f>
        <v>1800</v>
      </c>
      <c r="E2" s="14">
        <v>42328</v>
      </c>
      <c r="F2" s="23"/>
      <c r="G2" s="23"/>
      <c r="H2" s="23"/>
      <c r="I2" s="23"/>
    </row>
    <row r="3" spans="1:9" s="11" customFormat="1" x14ac:dyDescent="0.25">
      <c r="A3" s="9" t="s">
        <v>8</v>
      </c>
      <c r="B3" s="15">
        <v>11811</v>
      </c>
      <c r="C3" s="15">
        <f>(Tableau1[[#This Row],[HT]]*0.1)</f>
        <v>1181.1000000000001</v>
      </c>
      <c r="D3" s="15">
        <f>(Tableau1[[#This Row],[HT]]*1.1)</f>
        <v>12992.1</v>
      </c>
      <c r="E3" s="16">
        <v>42305</v>
      </c>
      <c r="F3" s="10" t="s">
        <v>12</v>
      </c>
      <c r="G3" s="10" t="s">
        <v>13</v>
      </c>
      <c r="H3" s="10"/>
      <c r="I3" s="10"/>
    </row>
    <row r="4" spans="1:9" s="11" customFormat="1" x14ac:dyDescent="0.25">
      <c r="A4" s="9" t="s">
        <v>18</v>
      </c>
      <c r="B4" s="15"/>
      <c r="C4" s="15"/>
      <c r="D4" s="15"/>
      <c r="E4" s="15"/>
      <c r="F4" s="10" t="s">
        <v>16</v>
      </c>
      <c r="G4" s="10">
        <v>9623.7800000000007</v>
      </c>
      <c r="H4" s="24">
        <v>42368</v>
      </c>
      <c r="I4" s="10"/>
    </row>
    <row r="5" spans="1:9" s="11" customFormat="1" x14ac:dyDescent="0.25">
      <c r="A5" s="9" t="s">
        <v>19</v>
      </c>
      <c r="B5" s="15">
        <v>2400</v>
      </c>
      <c r="C5" s="15">
        <f>(Tableau1[[#This Row],[HT]]*0.2)</f>
        <v>480</v>
      </c>
      <c r="D5" s="15">
        <f>(Tableau1[[#This Row],[HT]]*1.2)</f>
        <v>2880</v>
      </c>
      <c r="E5" s="16">
        <v>42209</v>
      </c>
      <c r="F5" s="10"/>
      <c r="G5" s="10"/>
      <c r="H5" s="10"/>
      <c r="I5" s="10"/>
    </row>
    <row r="6" spans="1:9" s="11" customFormat="1" x14ac:dyDescent="0.25">
      <c r="A6" s="9"/>
      <c r="B6" s="15"/>
      <c r="C6" s="15">
        <f>(Tableau1[[#This Row],[HT]]*0.2)</f>
        <v>0</v>
      </c>
      <c r="D6" s="15">
        <f>(Tableau1[[#This Row],[HT]]*1.2)</f>
        <v>0</v>
      </c>
      <c r="E6" s="15"/>
      <c r="F6" s="10"/>
      <c r="G6" s="10"/>
      <c r="H6" s="10"/>
      <c r="I6" s="10"/>
    </row>
    <row r="7" spans="1:9" s="11" customFormat="1" x14ac:dyDescent="0.25">
      <c r="A7" s="9" t="s">
        <v>24</v>
      </c>
      <c r="B7" s="15">
        <v>3000</v>
      </c>
      <c r="C7" s="15">
        <f>(Tableau1[[#This Row],[HT]]*0.1)</f>
        <v>300</v>
      </c>
      <c r="D7" s="15">
        <f>(Tableau1[[#This Row],[HT]]*1.1)</f>
        <v>3300.0000000000005</v>
      </c>
      <c r="E7" s="16">
        <v>42208</v>
      </c>
      <c r="F7" s="10" t="s">
        <v>27</v>
      </c>
      <c r="G7" s="10">
        <v>900</v>
      </c>
      <c r="H7" s="10"/>
      <c r="I7" s="10"/>
    </row>
    <row r="8" spans="1:9" s="11" customFormat="1" x14ac:dyDescent="0.25">
      <c r="A8" s="9" t="s">
        <v>15</v>
      </c>
      <c r="B8" s="15">
        <v>3000</v>
      </c>
      <c r="C8" s="15">
        <f>(Tableau1[[#This Row],[HT]]*0.2)</f>
        <v>600</v>
      </c>
      <c r="D8" s="15">
        <f>(Tableau1[[#This Row],[HT]]*1.2)</f>
        <v>3600</v>
      </c>
      <c r="E8" s="16">
        <v>42262</v>
      </c>
      <c r="F8" s="10" t="s">
        <v>16</v>
      </c>
      <c r="G8" s="10"/>
      <c r="H8" s="10"/>
      <c r="I8" s="10"/>
    </row>
    <row r="9" spans="1:9" x14ac:dyDescent="0.25">
      <c r="A9" s="9" t="s">
        <v>22</v>
      </c>
      <c r="B9" s="15"/>
      <c r="C9" s="15"/>
      <c r="D9" s="15"/>
      <c r="E9" s="17"/>
      <c r="F9" s="10" t="s">
        <v>17</v>
      </c>
      <c r="G9" s="10">
        <v>2520</v>
      </c>
      <c r="H9" s="24">
        <v>42263</v>
      </c>
      <c r="I9" s="10"/>
    </row>
    <row r="10" spans="1:9" x14ac:dyDescent="0.25">
      <c r="A10" s="12" t="s">
        <v>5</v>
      </c>
      <c r="B10" s="18">
        <f>SUBTOTAL(109,B2:B9)</f>
        <v>21711</v>
      </c>
      <c r="C10" s="18">
        <f t="shared" ref="C10:D10" si="0">SUBTOTAL(109,C2:C9)</f>
        <v>2861.1000000000004</v>
      </c>
      <c r="D10" s="18">
        <f t="shared" si="0"/>
        <v>24572.1</v>
      </c>
      <c r="E10" s="15"/>
      <c r="F10" s="10"/>
      <c r="G10" s="10"/>
      <c r="H10" s="10"/>
      <c r="I10" s="10"/>
    </row>
    <row r="11" spans="1:9" x14ac:dyDescent="0.25">
      <c r="A11" s="4"/>
      <c r="B11" s="13"/>
      <c r="C11" s="13">
        <f>(Tableau1[[#This Row],[HT]]*0.2)</f>
        <v>0</v>
      </c>
      <c r="D11" s="19">
        <f>(Tableau1[[#This Row],[HT]]*1.2)</f>
        <v>0</v>
      </c>
      <c r="E11" s="13"/>
      <c r="F11" s="5"/>
      <c r="G11" s="5"/>
      <c r="H11" s="5"/>
      <c r="I11" s="5"/>
    </row>
    <row r="12" spans="1:9" x14ac:dyDescent="0.25">
      <c r="A12" s="1" t="s">
        <v>21</v>
      </c>
      <c r="B12" s="13">
        <v>1000</v>
      </c>
      <c r="C12" s="13">
        <f>(Tableau1[[#This Row],[HT]]*0.2)</f>
        <v>200</v>
      </c>
      <c r="D12" s="13">
        <f>(Tableau1[[#This Row],[HT]]*1.2)</f>
        <v>1200</v>
      </c>
      <c r="E12" s="14">
        <v>42558</v>
      </c>
      <c r="F12" s="5"/>
      <c r="G12" s="5"/>
      <c r="H12" s="5"/>
      <c r="I12" s="5"/>
    </row>
    <row r="13" spans="1:9" x14ac:dyDescent="0.25">
      <c r="A13" s="1" t="s">
        <v>20</v>
      </c>
      <c r="B13" s="13">
        <v>600</v>
      </c>
      <c r="C13" s="13">
        <f>(Tableau1[[#This Row],[HT]]*0.2)</f>
        <v>120</v>
      </c>
      <c r="D13" s="13">
        <f>(Tableau1[[#This Row],[HT]]*1.2)</f>
        <v>720</v>
      </c>
      <c r="E13" s="14">
        <v>42382</v>
      </c>
      <c r="F13" s="5"/>
      <c r="G13" s="5"/>
      <c r="H13" s="5"/>
      <c r="I13" s="5"/>
    </row>
    <row r="14" spans="1:9" x14ac:dyDescent="0.25">
      <c r="A14" s="1" t="s">
        <v>23</v>
      </c>
      <c r="B14" s="13">
        <v>12240</v>
      </c>
      <c r="C14" s="13">
        <f>(Tableau1[[#This Row],[HT]]*0.1)</f>
        <v>1224</v>
      </c>
      <c r="D14" s="13">
        <f>(Tableau1[[#This Row],[HT]]*1.1)</f>
        <v>13464.000000000002</v>
      </c>
      <c r="E14" s="14">
        <v>42404</v>
      </c>
      <c r="F14" s="25" t="s">
        <v>28</v>
      </c>
      <c r="G14" s="25"/>
      <c r="H14" s="25"/>
      <c r="I14" s="25" t="s">
        <v>29</v>
      </c>
    </row>
    <row r="15" spans="1:9" x14ac:dyDescent="0.25">
      <c r="A15" s="6" t="s">
        <v>26</v>
      </c>
      <c r="B15" s="20">
        <v>575</v>
      </c>
      <c r="C15" s="27">
        <v>115</v>
      </c>
      <c r="D15" s="20">
        <v>690</v>
      </c>
      <c r="E15" s="21">
        <v>42429</v>
      </c>
      <c r="F15" s="26"/>
      <c r="G15" s="26"/>
      <c r="H15" s="26"/>
    </row>
    <row r="16" spans="1:9" x14ac:dyDescent="0.25">
      <c r="A16" s="6" t="s">
        <v>25</v>
      </c>
      <c r="B16" s="20">
        <v>41608</v>
      </c>
      <c r="C16" s="20">
        <v>4160.8</v>
      </c>
      <c r="D16" s="20">
        <v>45768.800000000003</v>
      </c>
      <c r="E16" s="21">
        <v>42571</v>
      </c>
      <c r="F16" s="22"/>
      <c r="G16" s="22"/>
      <c r="H16" s="22"/>
    </row>
    <row r="17" spans="1:8" x14ac:dyDescent="0.25">
      <c r="A17" s="7" t="s">
        <v>6</v>
      </c>
      <c r="B17" s="19">
        <f>SUM(B12:B16)</f>
        <v>56023</v>
      </c>
      <c r="C17" s="19">
        <f>SUM(C12:C16)</f>
        <v>5819.8</v>
      </c>
      <c r="D17" s="28">
        <f>SUM(D12:D16)</f>
        <v>61842.8</v>
      </c>
      <c r="E17" s="20"/>
      <c r="F17" s="22"/>
      <c r="G17" s="22"/>
      <c r="H17" s="22"/>
    </row>
    <row r="18" spans="1:8" x14ac:dyDescent="0.25">
      <c r="A18" s="6"/>
      <c r="B18" s="20"/>
      <c r="C18" s="20"/>
      <c r="D18" s="20"/>
      <c r="E18" s="20"/>
      <c r="F18" s="22"/>
      <c r="G18" s="22"/>
      <c r="H18" s="22"/>
    </row>
    <row r="19" spans="1:8" x14ac:dyDescent="0.25">
      <c r="A19" s="7" t="s">
        <v>7</v>
      </c>
      <c r="B19" s="19">
        <f>B10+B17</f>
        <v>77734</v>
      </c>
      <c r="C19" s="19">
        <f>C10+C17</f>
        <v>8680.9000000000015</v>
      </c>
      <c r="D19" s="19">
        <f>D10+D17</f>
        <v>86414.9</v>
      </c>
      <c r="E19" s="20"/>
      <c r="F19" s="22"/>
      <c r="G19" s="22"/>
      <c r="H19" s="22"/>
    </row>
    <row r="20" spans="1:8" x14ac:dyDescent="0.25">
      <c r="B20" s="22"/>
      <c r="C20" s="22"/>
      <c r="D20" s="22"/>
      <c r="E20" s="22"/>
      <c r="F20" s="22"/>
      <c r="G20" s="22"/>
      <c r="H20" s="22"/>
    </row>
  </sheetData>
  <pageMargins left="0.7" right="0.7" top="0.75" bottom="0.75" header="0.3" footer="0.3"/>
  <pageSetup paperSize="9" orientation="landscape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assa</dc:creator>
  <cp:lastModifiedBy>Dell</cp:lastModifiedBy>
  <cp:lastPrinted>2016-08-02T18:37:13Z</cp:lastPrinted>
  <dcterms:created xsi:type="dcterms:W3CDTF">2016-03-18T09:15:03Z</dcterms:created>
  <dcterms:modified xsi:type="dcterms:W3CDTF">2016-08-02T18:43:23Z</dcterms:modified>
</cp:coreProperties>
</file>