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730" windowHeight="6675"/>
  </bookViews>
  <sheets>
    <sheet name="Verification" sheetId="1" r:id="rId1"/>
    <sheet name="factures refaites " sheetId="3" r:id="rId2"/>
  </sheets>
  <definedNames>
    <definedName name="fixe">Verification!$B$83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4" i="1" l="1"/>
  <c r="G354" i="1"/>
  <c r="G313" i="1"/>
  <c r="G282" i="1"/>
  <c r="G250" i="1"/>
  <c r="G215" i="1"/>
  <c r="G176" i="1"/>
  <c r="G121" i="1"/>
  <c r="G96" i="1"/>
  <c r="G67" i="1"/>
  <c r="G40" i="1"/>
  <c r="G10" i="1"/>
  <c r="J376" i="1" l="1"/>
  <c r="G377" i="1"/>
  <c r="G376" i="1"/>
  <c r="G375" i="1"/>
  <c r="G374" i="1"/>
  <c r="G373" i="1"/>
  <c r="C373" i="1"/>
  <c r="C370" i="1"/>
  <c r="G363" i="1" l="1"/>
  <c r="G362" i="1"/>
  <c r="G361" i="1"/>
  <c r="G360" i="1"/>
  <c r="G352" i="1"/>
  <c r="G351" i="1"/>
  <c r="G350" i="1"/>
  <c r="G281" i="1"/>
  <c r="G280" i="1"/>
  <c r="G279" i="1"/>
  <c r="G278" i="1"/>
  <c r="G175" i="1"/>
  <c r="G174" i="1"/>
  <c r="G173" i="1"/>
  <c r="G172" i="1"/>
  <c r="G118" i="1"/>
  <c r="G117" i="1"/>
  <c r="G38" i="1"/>
  <c r="G37" i="1"/>
  <c r="C354" i="1" l="1"/>
  <c r="G312" i="1"/>
  <c r="G311" i="1"/>
  <c r="G310" i="1"/>
  <c r="G309" i="1"/>
  <c r="G249" i="1"/>
  <c r="G248" i="1"/>
  <c r="G247" i="1"/>
  <c r="G246" i="1"/>
  <c r="G214" i="1"/>
  <c r="G213" i="1"/>
  <c r="G212" i="1"/>
  <c r="G211" i="1"/>
  <c r="G120" i="1"/>
  <c r="G119" i="1"/>
  <c r="G95" i="1"/>
  <c r="G94" i="1"/>
  <c r="G93" i="1"/>
  <c r="G66" i="1"/>
  <c r="G65" i="1"/>
  <c r="G64" i="1"/>
  <c r="G9" i="1"/>
  <c r="G8" i="1"/>
  <c r="G7" i="1"/>
  <c r="G39" i="1"/>
  <c r="C327" i="1" l="1"/>
  <c r="C293" i="1"/>
  <c r="C264" i="1"/>
  <c r="C230" i="1"/>
  <c r="C186" i="1"/>
  <c r="C158" i="1"/>
  <c r="C102" i="1"/>
  <c r="C82" i="1"/>
  <c r="C19" i="1"/>
  <c r="C52" i="1"/>
</calcChain>
</file>

<file path=xl/sharedStrings.xml><?xml version="1.0" encoding="utf-8"?>
<sst xmlns="http://schemas.openxmlformats.org/spreadsheetml/2006/main" count="1684" uniqueCount="722">
  <si>
    <t>Date</t>
  </si>
  <si>
    <t>Libellé</t>
  </si>
  <si>
    <t>Crédit</t>
  </si>
  <si>
    <t>Pièce</t>
  </si>
  <si>
    <t>01/09/2016</t>
  </si>
  <si>
    <t>LOPES SANDRINE</t>
  </si>
  <si>
    <t/>
  </si>
  <si>
    <t>1609-0227</t>
  </si>
  <si>
    <t>DAHAN MICKAEL</t>
  </si>
  <si>
    <t>1609-0228</t>
  </si>
  <si>
    <t>02/09/2016</t>
  </si>
  <si>
    <t>SAYAH PASCALE</t>
  </si>
  <si>
    <t>1609-0226</t>
  </si>
  <si>
    <t>05/09/2016</t>
  </si>
  <si>
    <t>DROUET EMMANUELLE</t>
  </si>
  <si>
    <t>1609-0234</t>
  </si>
  <si>
    <t>06/09/2016</t>
  </si>
  <si>
    <t>LESPINASSE SOPHIE</t>
  </si>
  <si>
    <t>1609-0233</t>
  </si>
  <si>
    <t>LA MANUFACTURE DU YOGA</t>
  </si>
  <si>
    <t>1609-0235</t>
  </si>
  <si>
    <t>DERICQUEBOURG CHRISTELLE</t>
  </si>
  <si>
    <t>1609-0236</t>
  </si>
  <si>
    <t>08/09/2016</t>
  </si>
  <si>
    <t>ROSIER - AUVERT AURELIE</t>
  </si>
  <si>
    <t>1609-0237</t>
  </si>
  <si>
    <t>CAYLA - FINDIKAN SYLVIE</t>
  </si>
  <si>
    <t>1609-0238</t>
  </si>
  <si>
    <t>BROSSARD AMELIE</t>
  </si>
  <si>
    <t>1609-0239</t>
  </si>
  <si>
    <t>AMROUS SOUAD</t>
  </si>
  <si>
    <t>1609-0240</t>
  </si>
  <si>
    <t>FALLET MARC</t>
  </si>
  <si>
    <t>1609-0241</t>
  </si>
  <si>
    <t>PIPA SANDRINE</t>
  </si>
  <si>
    <t>1609-0243</t>
  </si>
  <si>
    <t>09/09/2016</t>
  </si>
  <si>
    <t>LEBAILLIF JEROME</t>
  </si>
  <si>
    <t>1609-0242</t>
  </si>
  <si>
    <t>01/10/2016</t>
  </si>
  <si>
    <t>TSOBIGNY LOUISE - LAURIE</t>
  </si>
  <si>
    <t>1610-0245</t>
  </si>
  <si>
    <t>AOUIZERATE JESSIE</t>
  </si>
  <si>
    <t>1610-0247</t>
  </si>
  <si>
    <t>04/10/2016</t>
  </si>
  <si>
    <t>LD COMMUNICATION - DULORME</t>
  </si>
  <si>
    <t>1610-0271</t>
  </si>
  <si>
    <t>DULORME LISE</t>
  </si>
  <si>
    <t>1610-0248</t>
  </si>
  <si>
    <t>ALLANE</t>
  </si>
  <si>
    <t>1610-0249</t>
  </si>
  <si>
    <t>05/10/2016</t>
  </si>
  <si>
    <t>1610-0250</t>
  </si>
  <si>
    <t>FOUSSARD - HORREARD CECILE</t>
  </si>
  <si>
    <t>1610-0251</t>
  </si>
  <si>
    <t>06/10/2016</t>
  </si>
  <si>
    <t>1610-0252</t>
  </si>
  <si>
    <t>09/10/2016</t>
  </si>
  <si>
    <t>1610-0256</t>
  </si>
  <si>
    <t>10/10/2016</t>
  </si>
  <si>
    <t>1610-0364</t>
  </si>
  <si>
    <t>11/10/2016</t>
  </si>
  <si>
    <t>RICHAUD CATHERINE</t>
  </si>
  <si>
    <t>1610-0366</t>
  </si>
  <si>
    <t>PERET OLIVIER</t>
  </si>
  <si>
    <t>1610-0253</t>
  </si>
  <si>
    <t>12/10/2016</t>
  </si>
  <si>
    <t>1610-0255</t>
  </si>
  <si>
    <t>13/10/2016</t>
  </si>
  <si>
    <t>SEVERINE JUDITH NICOISE</t>
  </si>
  <si>
    <t>1610-0365</t>
  </si>
  <si>
    <t>15/10/2016</t>
  </si>
  <si>
    <t>1610-0254</t>
  </si>
  <si>
    <t>19/10/2016</t>
  </si>
  <si>
    <t>DELAGE SEVERINE</t>
  </si>
  <si>
    <t>1610-0269</t>
  </si>
  <si>
    <t>20/10/2016</t>
  </si>
  <si>
    <t>VESTRAETE CHRISTINE</t>
  </si>
  <si>
    <t>1610-0268</t>
  </si>
  <si>
    <t>SEVE ET PAPILLON</t>
  </si>
  <si>
    <t>1610-0367</t>
  </si>
  <si>
    <t>24/10/2016</t>
  </si>
  <si>
    <t>1610-0266</t>
  </si>
  <si>
    <t>LE CAOUSSIN SYLVIE</t>
  </si>
  <si>
    <t>1610-0259</t>
  </si>
  <si>
    <t>25/10/2016</t>
  </si>
  <si>
    <t>1610-0264</t>
  </si>
  <si>
    <t>26/10/2016</t>
  </si>
  <si>
    <t>ANDREASSI - CENTENARO</t>
  </si>
  <si>
    <t>1610-0267</t>
  </si>
  <si>
    <t>27/10/2016</t>
  </si>
  <si>
    <t>1610-0270</t>
  </si>
  <si>
    <t>04/11/2016</t>
  </si>
  <si>
    <t>1611-0277</t>
  </si>
  <si>
    <t>KHEJDIJA BEN KHELIFA</t>
  </si>
  <si>
    <t>1611-0276</t>
  </si>
  <si>
    <t>05/11/2016</t>
  </si>
  <si>
    <t>1611-0278</t>
  </si>
  <si>
    <t>08/11/2016</t>
  </si>
  <si>
    <t>1611-0282</t>
  </si>
  <si>
    <t>PIVA AURORE</t>
  </si>
  <si>
    <t>1611-0281</t>
  </si>
  <si>
    <t>1611-0280</t>
  </si>
  <si>
    <t>09/11/2016</t>
  </si>
  <si>
    <t>1611-0292</t>
  </si>
  <si>
    <t>1611-0336</t>
  </si>
  <si>
    <t>10/11/2016</t>
  </si>
  <si>
    <t>1611-0284</t>
  </si>
  <si>
    <t>FONT JESSICA</t>
  </si>
  <si>
    <t>1611-0283</t>
  </si>
  <si>
    <t>1611-0435</t>
  </si>
  <si>
    <t>15/11/2016</t>
  </si>
  <si>
    <t>1611-0371</t>
  </si>
  <si>
    <t>16/11/2016</t>
  </si>
  <si>
    <t>1611-0370</t>
  </si>
  <si>
    <t>17/11/2016</t>
  </si>
  <si>
    <t>MICHEL SHIRLEY</t>
  </si>
  <si>
    <t>1611-0291</t>
  </si>
  <si>
    <t>1611-0374</t>
  </si>
  <si>
    <t>19/11/2016</t>
  </si>
  <si>
    <t>LOUISE LAURIE MAKOME</t>
  </si>
  <si>
    <t>1611-0434</t>
  </si>
  <si>
    <t>22/11/2016</t>
  </si>
  <si>
    <t>1611-0290</t>
  </si>
  <si>
    <t>1611-0379</t>
  </si>
  <si>
    <t>GAZERES</t>
  </si>
  <si>
    <t>1611-0285</t>
  </si>
  <si>
    <t>23/11/2016</t>
  </si>
  <si>
    <t>SAYADA MICHAEL</t>
  </si>
  <si>
    <t>1612-0287</t>
  </si>
  <si>
    <t>THEVENART SOPHIE</t>
  </si>
  <si>
    <t>1611-0286</t>
  </si>
  <si>
    <t>1611-0380</t>
  </si>
  <si>
    <t>1611-0373</t>
  </si>
  <si>
    <t>24/11/2016</t>
  </si>
  <si>
    <t>1611-0289</t>
  </si>
  <si>
    <t>1611-0372</t>
  </si>
  <si>
    <t>1611-0377</t>
  </si>
  <si>
    <t>29/11/2016</t>
  </si>
  <si>
    <t>1611-0288</t>
  </si>
  <si>
    <t>1611-0376</t>
  </si>
  <si>
    <t>02/12/2016</t>
  </si>
  <si>
    <t>1612-0387</t>
  </si>
  <si>
    <t>1612-0308</t>
  </si>
  <si>
    <t>05/12/2016</t>
  </si>
  <si>
    <t>1612-0310</t>
  </si>
  <si>
    <t>07/12/2016</t>
  </si>
  <si>
    <t>1612-0311</t>
  </si>
  <si>
    <t>08/12/2016</t>
  </si>
  <si>
    <t>1612-0309</t>
  </si>
  <si>
    <t>14/12/2016</t>
  </si>
  <si>
    <t>1612-0312</t>
  </si>
  <si>
    <t>1612-0433</t>
  </si>
  <si>
    <t>15/12/2016</t>
  </si>
  <si>
    <t>1612-0314</t>
  </si>
  <si>
    <t>1612-0313</t>
  </si>
  <si>
    <t>16/12/2016</t>
  </si>
  <si>
    <t>GOSSELIN MARC</t>
  </si>
  <si>
    <t>1612-0315</t>
  </si>
  <si>
    <t>20/12/2016</t>
  </si>
  <si>
    <t>LARUE YANN</t>
  </si>
  <si>
    <t>1612-0301</t>
  </si>
  <si>
    <t>22/12/2016</t>
  </si>
  <si>
    <t>1612-0375</t>
  </si>
  <si>
    <t>23/12/2016</t>
  </si>
  <si>
    <t>AIGNEL FREDERIQUE</t>
  </si>
  <si>
    <t>1612-0319</t>
  </si>
  <si>
    <t>1612-0318</t>
  </si>
  <si>
    <t>LOUER LAURENCE</t>
  </si>
  <si>
    <t>1612-0317</t>
  </si>
  <si>
    <t>1612-0316</t>
  </si>
  <si>
    <t>26/12/2016</t>
  </si>
  <si>
    <t>1612-0293</t>
  </si>
  <si>
    <t>27/12/2016</t>
  </si>
  <si>
    <t>MAYOSO BIEN ETRE</t>
  </si>
  <si>
    <t>1612-0510</t>
  </si>
  <si>
    <t>02/01/2017</t>
  </si>
  <si>
    <t>VLADIC JACQUELINE</t>
  </si>
  <si>
    <t>1701-0300</t>
  </si>
  <si>
    <t>1701-0303</t>
  </si>
  <si>
    <t>LIEVOUX NATHALIE</t>
  </si>
  <si>
    <t>1701-0321</t>
  </si>
  <si>
    <t>1701-0298</t>
  </si>
  <si>
    <t>03/01/2017</t>
  </si>
  <si>
    <t>LECLERCQ MARIE-JOSE</t>
  </si>
  <si>
    <t>04/01/2017</t>
  </si>
  <si>
    <t>1701-0322</t>
  </si>
  <si>
    <t>1701-0358</t>
  </si>
  <si>
    <t>05/01/2017</t>
  </si>
  <si>
    <t>1701-0345</t>
  </si>
  <si>
    <t>06/01/2017</t>
  </si>
  <si>
    <t>1701-0359</t>
  </si>
  <si>
    <t>08/01/2017</t>
  </si>
  <si>
    <t>PERRET SOPHIE</t>
  </si>
  <si>
    <t>1701-0327</t>
  </si>
  <si>
    <t>1701-0320</t>
  </si>
  <si>
    <t>09/01/2017</t>
  </si>
  <si>
    <t>VERGONNET FLORENCE</t>
  </si>
  <si>
    <t>1701-0323</t>
  </si>
  <si>
    <t>FERREIRA DOMINIQUE</t>
  </si>
  <si>
    <t>1701-0333</t>
  </si>
  <si>
    <t>10/01/2017</t>
  </si>
  <si>
    <t>1701-0360</t>
  </si>
  <si>
    <t>11/01/2017</t>
  </si>
  <si>
    <t>1701-0381</t>
  </si>
  <si>
    <t>12/01/2017</t>
  </si>
  <si>
    <t>1701-0357</t>
  </si>
  <si>
    <t>1701-0328</t>
  </si>
  <si>
    <t>1701-0329</t>
  </si>
  <si>
    <t>1701-0331</t>
  </si>
  <si>
    <t>1701-0330</t>
  </si>
  <si>
    <t>13/01/2017</t>
  </si>
  <si>
    <t>SOUSSY CAROLINE</t>
  </si>
  <si>
    <t>1701-0335</t>
  </si>
  <si>
    <t>17/01/2017</t>
  </si>
  <si>
    <t>1701-0347</t>
  </si>
  <si>
    <t>1701-0362</t>
  </si>
  <si>
    <t>18/01/2017</t>
  </si>
  <si>
    <t>BOURGADE GAELLE</t>
  </si>
  <si>
    <t>1701-0348</t>
  </si>
  <si>
    <t>19/01/2017</t>
  </si>
  <si>
    <t>1701-0346</t>
  </si>
  <si>
    <t>TIBI JULIEN</t>
  </si>
  <si>
    <t>1701-0349</t>
  </si>
  <si>
    <t>20/01/2017</t>
  </si>
  <si>
    <t>1701-0350</t>
  </si>
  <si>
    <t>24/01/2017</t>
  </si>
  <si>
    <t>MAUCHANT PASCALE</t>
  </si>
  <si>
    <t>1701-0339</t>
  </si>
  <si>
    <t>COMBY CAROLINE</t>
  </si>
  <si>
    <t>1701-0340</t>
  </si>
  <si>
    <t>1701-0341</t>
  </si>
  <si>
    <t>1701-0353</t>
  </si>
  <si>
    <t>25/01/2017</t>
  </si>
  <si>
    <t>1701-0355</t>
  </si>
  <si>
    <t>1701-0354</t>
  </si>
  <si>
    <t>26/01/2017</t>
  </si>
  <si>
    <t>1701-0352</t>
  </si>
  <si>
    <t>27/01/2017</t>
  </si>
  <si>
    <t>BRINSTER NICOLAS</t>
  </si>
  <si>
    <t>1701-0343</t>
  </si>
  <si>
    <t>BIHANNIC RODOLPHE</t>
  </si>
  <si>
    <t>1701-0342</t>
  </si>
  <si>
    <t>1701-0356</t>
  </si>
  <si>
    <t>28/01/2017</t>
  </si>
  <si>
    <t>1701-0351</t>
  </si>
  <si>
    <t>31/01/2017</t>
  </si>
  <si>
    <t>FARBOS JEAN</t>
  </si>
  <si>
    <t>1701-0391</t>
  </si>
  <si>
    <t>01/02/2017</t>
  </si>
  <si>
    <t>1702-0394</t>
  </si>
  <si>
    <t>1702-0395</t>
  </si>
  <si>
    <t>02/02/2017</t>
  </si>
  <si>
    <t>1702-0392</t>
  </si>
  <si>
    <t>03/02/2017</t>
  </si>
  <si>
    <t>1702-0383</t>
  </si>
  <si>
    <t>06/02/2017</t>
  </si>
  <si>
    <t>07/02/2017</t>
  </si>
  <si>
    <t>1702-0368</t>
  </si>
  <si>
    <t>08/02/2017</t>
  </si>
  <si>
    <t>1702-0393</t>
  </si>
  <si>
    <t>11/02/2017</t>
  </si>
  <si>
    <t>1702-0403</t>
  </si>
  <si>
    <t>13/02/2017</t>
  </si>
  <si>
    <t>LESAGE CHLOE</t>
  </si>
  <si>
    <t>1702-0384</t>
  </si>
  <si>
    <t>15/02/2017</t>
  </si>
  <si>
    <t>1702-0386</t>
  </si>
  <si>
    <t>CAUTEL JULIETTE</t>
  </si>
  <si>
    <t>1702-0402</t>
  </si>
  <si>
    <t>17/02/2017</t>
  </si>
  <si>
    <t>1702-0406</t>
  </si>
  <si>
    <t>1702-0404</t>
  </si>
  <si>
    <t>1702-0408</t>
  </si>
  <si>
    <t>22/02/2017</t>
  </si>
  <si>
    <t>1702-0405</t>
  </si>
  <si>
    <t>27/02/2017</t>
  </si>
  <si>
    <t>1702-0407</t>
  </si>
  <si>
    <t>1702-0509</t>
  </si>
  <si>
    <t>01/03/2017</t>
  </si>
  <si>
    <t>1703-0411</t>
  </si>
  <si>
    <t>1703-0410</t>
  </si>
  <si>
    <t>04/03/2017</t>
  </si>
  <si>
    <t>MARCY ISABELLE</t>
  </si>
  <si>
    <t>1703-0415</t>
  </si>
  <si>
    <t>05/03/2017</t>
  </si>
  <si>
    <t>DE CESARE MARIE JOSE</t>
  </si>
  <si>
    <t>1701-0477</t>
  </si>
  <si>
    <t>13/03/2017</t>
  </si>
  <si>
    <t>1703-0414</t>
  </si>
  <si>
    <t>1703-0442</t>
  </si>
  <si>
    <t>15/03/2017</t>
  </si>
  <si>
    <t>1703-0412</t>
  </si>
  <si>
    <t>21/03/2017</t>
  </si>
  <si>
    <t>1703-0421</t>
  </si>
  <si>
    <t>1703-0449</t>
  </si>
  <si>
    <t>SOUMAYA LOURGUIOUI</t>
  </si>
  <si>
    <t>1703-0422</t>
  </si>
  <si>
    <t>1703-0423</t>
  </si>
  <si>
    <t>1703-0424</t>
  </si>
  <si>
    <t>DUTILLY NINA</t>
  </si>
  <si>
    <t>1703-0425</t>
  </si>
  <si>
    <t>KAPP ANNETTE</t>
  </si>
  <si>
    <t>1703-0426</t>
  </si>
  <si>
    <t>VAZ ELISABETH</t>
  </si>
  <si>
    <t>1703-0427</t>
  </si>
  <si>
    <t>1703-0428</t>
  </si>
  <si>
    <t>1703-0429</t>
  </si>
  <si>
    <t>1703-0430</t>
  </si>
  <si>
    <t>1703-0431</t>
  </si>
  <si>
    <t>1703-0432</t>
  </si>
  <si>
    <t>BELLANGER FABIENNE</t>
  </si>
  <si>
    <t>1703-0445</t>
  </si>
  <si>
    <t>22/03/2017</t>
  </si>
  <si>
    <t>1703-0443</t>
  </si>
  <si>
    <t>25/03/2017</t>
  </si>
  <si>
    <t>1703-0444</t>
  </si>
  <si>
    <t>27/03/2017</t>
  </si>
  <si>
    <t>1703-0440</t>
  </si>
  <si>
    <t>28/03/2017</t>
  </si>
  <si>
    <t>1703-0438</t>
  </si>
  <si>
    <t>1703-0446</t>
  </si>
  <si>
    <t>1703-0447</t>
  </si>
  <si>
    <t>1703-0439</t>
  </si>
  <si>
    <t>30/03/2017</t>
  </si>
  <si>
    <t>MALLET AURELIE</t>
  </si>
  <si>
    <t>1703-0448</t>
  </si>
  <si>
    <t>1703-0451</t>
  </si>
  <si>
    <t>06/04/2017</t>
  </si>
  <si>
    <t>MONTAY MURIEL</t>
  </si>
  <si>
    <t>1704-0474</t>
  </si>
  <si>
    <t>11/04/2017</t>
  </si>
  <si>
    <t>HAMADI</t>
  </si>
  <si>
    <t>1704-0461</t>
  </si>
  <si>
    <t>KAPP</t>
  </si>
  <si>
    <t>1704-0462</t>
  </si>
  <si>
    <t>1704-0463</t>
  </si>
  <si>
    <t>1704-0464</t>
  </si>
  <si>
    <t>VEN DE VELDE BASSAGE</t>
  </si>
  <si>
    <t>1704-0468</t>
  </si>
  <si>
    <t>1704-0470</t>
  </si>
  <si>
    <t>1704-0471</t>
  </si>
  <si>
    <t>PEGORADO MARIE NOELLE</t>
  </si>
  <si>
    <t>1704-0473</t>
  </si>
  <si>
    <t>SOULAT CLAUDINE</t>
  </si>
  <si>
    <t>1704-0465</t>
  </si>
  <si>
    <t>1704-0467</t>
  </si>
  <si>
    <t>1704-0469</t>
  </si>
  <si>
    <t>12/04/2017</t>
  </si>
  <si>
    <t>1704-0472</t>
  </si>
  <si>
    <t>13/04/2017</t>
  </si>
  <si>
    <t>PEGORADO</t>
  </si>
  <si>
    <t>1704-0487</t>
  </si>
  <si>
    <t>14/04/2017</t>
  </si>
  <si>
    <t>VAZ</t>
  </si>
  <si>
    <t>1704-0484</t>
  </si>
  <si>
    <t>18/04/2017</t>
  </si>
  <si>
    <t>POISSON REMY</t>
  </si>
  <si>
    <t>1704-0488</t>
  </si>
  <si>
    <t>19/04/2017</t>
  </si>
  <si>
    <t>1704-0486</t>
  </si>
  <si>
    <t>20/04/2017</t>
  </si>
  <si>
    <t>1704-0485</t>
  </si>
  <si>
    <t>28/04/2017</t>
  </si>
  <si>
    <t>1704-0508</t>
  </si>
  <si>
    <t>03/05/2017</t>
  </si>
  <si>
    <t>1705-0498</t>
  </si>
  <si>
    <t>1705-0501</t>
  </si>
  <si>
    <t>04/05/2017</t>
  </si>
  <si>
    <t>1705-0502</t>
  </si>
  <si>
    <t>09/05/2017</t>
  </si>
  <si>
    <t>1705-0495</t>
  </si>
  <si>
    <t>10/05/2017</t>
  </si>
  <si>
    <t>1705-0527</t>
  </si>
  <si>
    <t>1705-0525</t>
  </si>
  <si>
    <t>RONDOT LAURENCE</t>
  </si>
  <si>
    <t>1705-0513</t>
  </si>
  <si>
    <t>11/05/2017</t>
  </si>
  <si>
    <t>1705-0511</t>
  </si>
  <si>
    <t>GIRAUD CLARA</t>
  </si>
  <si>
    <t>1705-0512</t>
  </si>
  <si>
    <t>12/05/2017</t>
  </si>
  <si>
    <t>1705-0526</t>
  </si>
  <si>
    <t>15/05/2017</t>
  </si>
  <si>
    <t>1705-0504</t>
  </si>
  <si>
    <t>16/05/2017</t>
  </si>
  <si>
    <t>1705-0518</t>
  </si>
  <si>
    <t>17/05/2017</t>
  </si>
  <si>
    <t>1705-0524</t>
  </si>
  <si>
    <t>POISSON REMY - NOUVELLE FACTUR</t>
  </si>
  <si>
    <t>1705-0506</t>
  </si>
  <si>
    <t>23/05/2017</t>
  </si>
  <si>
    <t>1705-0517</t>
  </si>
  <si>
    <t>1705-0519</t>
  </si>
  <si>
    <t>31/05/2017</t>
  </si>
  <si>
    <t>1705-0523</t>
  </si>
  <si>
    <t>01/06/2017</t>
  </si>
  <si>
    <t>1706-0520</t>
  </si>
  <si>
    <t>02/06/2017</t>
  </si>
  <si>
    <t>MARGAUX.H</t>
  </si>
  <si>
    <t>1706-0528</t>
  </si>
  <si>
    <t>05/06/2017</t>
  </si>
  <si>
    <t>1706-0530</t>
  </si>
  <si>
    <t>06/06/2017</t>
  </si>
  <si>
    <t>BERANGERE Vanessaÿ</t>
  </si>
  <si>
    <t>1706-0529</t>
  </si>
  <si>
    <t>YANN LARUE</t>
  </si>
  <si>
    <t>1706-0531</t>
  </si>
  <si>
    <t>ÿAssemaine Dominique</t>
  </si>
  <si>
    <t>1706-0532</t>
  </si>
  <si>
    <t>SOUAD AMROUS</t>
  </si>
  <si>
    <t>1706-0539</t>
  </si>
  <si>
    <t>MADELEINE LOBE</t>
  </si>
  <si>
    <t>1706-0533</t>
  </si>
  <si>
    <t>07/06/2017</t>
  </si>
  <si>
    <t>MAILLET Aurélie </t>
  </si>
  <si>
    <t>1706-0535</t>
  </si>
  <si>
    <t>NICOLAS BRINSTER</t>
  </si>
  <si>
    <t>1706-0536</t>
  </si>
  <si>
    <t>08/06/2017</t>
  </si>
  <si>
    <t>CAROLE CONTRE</t>
  </si>
  <si>
    <t>1706-0534</t>
  </si>
  <si>
    <t>1706-0537</t>
  </si>
  <si>
    <t>14/06/2017</t>
  </si>
  <si>
    <t>CAROLINE SOUSSY</t>
  </si>
  <si>
    <t>1706-0538</t>
  </si>
  <si>
    <t>MONTAY-MULA Muriel</t>
  </si>
  <si>
    <t>1706-0541</t>
  </si>
  <si>
    <t>16/06/2017</t>
  </si>
  <si>
    <t>MARIE-JOSE DE CESARE</t>
  </si>
  <si>
    <t>1706-0548</t>
  </si>
  <si>
    <t>20/06/2017</t>
  </si>
  <si>
    <t>1706-0542</t>
  </si>
  <si>
    <t>1706-0543</t>
  </si>
  <si>
    <t>LECUSSON LYDIA</t>
  </si>
  <si>
    <t>1706-0549</t>
  </si>
  <si>
    <t>26/06/2017</t>
  </si>
  <si>
    <t>LESAGE Chloé </t>
  </si>
  <si>
    <t>1706-0544</t>
  </si>
  <si>
    <t>27/06/2017</t>
  </si>
  <si>
    <t>SOPHIE COCHET</t>
  </si>
  <si>
    <t>1706-0553</t>
  </si>
  <si>
    <t>PASCAL FOUQUET</t>
  </si>
  <si>
    <t>1706-0559</t>
  </si>
  <si>
    <t>CLAUDINE SOULAT</t>
  </si>
  <si>
    <t>1706-0560</t>
  </si>
  <si>
    <t>COELO CHRISTINE</t>
  </si>
  <si>
    <t>1706-0558</t>
  </si>
  <si>
    <t>JULIA VARVOUNIS</t>
  </si>
  <si>
    <t>1706-0555</t>
  </si>
  <si>
    <t>MARTIN CATHERINE</t>
  </si>
  <si>
    <t>1706-0556</t>
  </si>
  <si>
    <t>ANNETTE KAPP</t>
  </si>
  <si>
    <t>1706-0554</t>
  </si>
  <si>
    <t>CAROLINE HUE</t>
  </si>
  <si>
    <t>1706-0557</t>
  </si>
  <si>
    <t>VIRGINIE CROISE</t>
  </si>
  <si>
    <t>1707-0563</t>
  </si>
  <si>
    <t>30/06/2017</t>
  </si>
  <si>
    <t>LIEVOUX Nathalie</t>
  </si>
  <si>
    <t>1706-0551</t>
  </si>
  <si>
    <t>DANGLA Catherineÿ</t>
  </si>
  <si>
    <t>1706-0552</t>
  </si>
  <si>
    <t>CAROLINE COMBY</t>
  </si>
  <si>
    <t>1707-0562</t>
  </si>
  <si>
    <t>03/07/2017</t>
  </si>
  <si>
    <t>04/07/2017</t>
  </si>
  <si>
    <t>1707-0565</t>
  </si>
  <si>
    <t>12/09/2016</t>
  </si>
  <si>
    <t>30/09/2016</t>
  </si>
  <si>
    <t>17/10/2016</t>
  </si>
  <si>
    <t>21/10/2016</t>
  </si>
  <si>
    <t>22/10/2016</t>
  </si>
  <si>
    <t>23/10/2016</t>
  </si>
  <si>
    <t>19/02/2017</t>
  </si>
  <si>
    <t>21/02/2017</t>
  </si>
  <si>
    <t>10/03/2017</t>
  </si>
  <si>
    <t>14/03/2017</t>
  </si>
  <si>
    <t>20/03/2017</t>
  </si>
  <si>
    <t>23/03/2017</t>
  </si>
  <si>
    <t>08/04/2017</t>
  </si>
  <si>
    <t>10/04/2017</t>
  </si>
  <si>
    <t>22/04/2017</t>
  </si>
  <si>
    <t>24/04/2017</t>
  </si>
  <si>
    <t>25/04/2017</t>
  </si>
  <si>
    <t>26/04/2017</t>
  </si>
  <si>
    <t>22/05/2017</t>
  </si>
  <si>
    <t>CUOQ DIDIER</t>
  </si>
  <si>
    <t>HONORE MARGAUX</t>
  </si>
  <si>
    <t>LABORATOIRE ECOSYSTEM</t>
  </si>
  <si>
    <t>VIEILLARD SOPHIE</t>
  </si>
  <si>
    <t>LOCATELLI BETTY</t>
  </si>
  <si>
    <t>PIOFFRET FANNY</t>
  </si>
  <si>
    <t>PLESSARD PATRICK</t>
  </si>
  <si>
    <t>TOI LIONEL</t>
  </si>
  <si>
    <t>FOUQUET PASCAL</t>
  </si>
  <si>
    <t>COCHET SOPHIE</t>
  </si>
  <si>
    <t>CLAIRE MARIE DOMINIQUE</t>
  </si>
  <si>
    <t>LEGRAND CORINNE</t>
  </si>
  <si>
    <t>WOETS VIRGINIE</t>
  </si>
  <si>
    <t>MAILLET AURELIE</t>
  </si>
  <si>
    <t>MALFILATRE KHERAH</t>
  </si>
  <si>
    <t>KINNE MARION</t>
  </si>
  <si>
    <t>RUFFIER GLADYS</t>
  </si>
  <si>
    <t>STEINMANN ROSELINE</t>
  </si>
  <si>
    <t>BENHAYOUN JEAN JACQUES</t>
  </si>
  <si>
    <t>CONTRE CAROLE</t>
  </si>
  <si>
    <t>MONTAY MULA MURIEL</t>
  </si>
  <si>
    <t>CAYLA FINDIKIAN SYLVIE</t>
  </si>
  <si>
    <t>COURREGE EMMA</t>
  </si>
  <si>
    <t>CHARPRENTIER VANESSA</t>
  </si>
  <si>
    <t>ROSIER AUVERT AURELIE</t>
  </si>
  <si>
    <t>LOBE MADELEINE</t>
  </si>
  <si>
    <t>AMZALLAG ERICY</t>
  </si>
  <si>
    <t>BILLY JESSIKA</t>
  </si>
  <si>
    <t>CHARPENTIER VANESSA</t>
  </si>
  <si>
    <t>1609-0232</t>
  </si>
  <si>
    <t>1609-0244</t>
  </si>
  <si>
    <t>1609-0246</t>
  </si>
  <si>
    <t>1610-0257</t>
  </si>
  <si>
    <t>1610-0258</t>
  </si>
  <si>
    <t>1610-0261</t>
  </si>
  <si>
    <t>1610-0263</t>
  </si>
  <si>
    <t>1610-0265</t>
  </si>
  <si>
    <t>1610-0260</t>
  </si>
  <si>
    <t>1610-0262</t>
  </si>
  <si>
    <t>1610-0369</t>
  </si>
  <si>
    <t>1610-0279</t>
  </si>
  <si>
    <t>1611-0273</t>
  </si>
  <si>
    <t>1612-0274</t>
  </si>
  <si>
    <t>1701-0302</t>
  </si>
  <si>
    <t>1701-0337</t>
  </si>
  <si>
    <t>1701-0294</t>
  </si>
  <si>
    <t>1701-0296</t>
  </si>
  <si>
    <t>1701-0297</t>
  </si>
  <si>
    <t>1701-0299</t>
  </si>
  <si>
    <t>1701-0304</t>
  </si>
  <si>
    <t>1701-0305</t>
  </si>
  <si>
    <t>1701-0306</t>
  </si>
  <si>
    <t>1701-0295</t>
  </si>
  <si>
    <t>1701-0307</t>
  </si>
  <si>
    <t>1701-0334</t>
  </si>
  <si>
    <t>1701-0390</t>
  </si>
  <si>
    <t>1701-0275</t>
  </si>
  <si>
    <t>1701-0332</t>
  </si>
  <si>
    <t>1701-0363</t>
  </si>
  <si>
    <t>1701-0361</t>
  </si>
  <si>
    <t>1701-0338</t>
  </si>
  <si>
    <t>1702-0382</t>
  </si>
  <si>
    <t>1702-0389</t>
  </si>
  <si>
    <t>1702-0388</t>
  </si>
  <si>
    <t>1702-0385</t>
  </si>
  <si>
    <t>1702-0397</t>
  </si>
  <si>
    <t>1702-0398</t>
  </si>
  <si>
    <t>1702-0396</t>
  </si>
  <si>
    <t>1702-0400</t>
  </si>
  <si>
    <t>1702-0399</t>
  </si>
  <si>
    <t>1702-0401</t>
  </si>
  <si>
    <t>1703-0409</t>
  </si>
  <si>
    <t>1703-0418</t>
  </si>
  <si>
    <t>1703-0413</t>
  </si>
  <si>
    <t>1703-0417</t>
  </si>
  <si>
    <t>1703-0419</t>
  </si>
  <si>
    <t>1703-0420</t>
  </si>
  <si>
    <t>1703-0450</t>
  </si>
  <si>
    <t>1703-0416</t>
  </si>
  <si>
    <t>1703-0436</t>
  </si>
  <si>
    <t>1703-0452</t>
  </si>
  <si>
    <t>1703-0437</t>
  </si>
  <si>
    <t>1703-0456</t>
  </si>
  <si>
    <t>1703-0441</t>
  </si>
  <si>
    <t>1704-0458</t>
  </si>
  <si>
    <t>1704-0457</t>
  </si>
  <si>
    <t>1704-0459</t>
  </si>
  <si>
    <t>1704-0466</t>
  </si>
  <si>
    <t>1704-0460</t>
  </si>
  <si>
    <t>1704-0490</t>
  </si>
  <si>
    <t>1704-0476</t>
  </si>
  <si>
    <t>1704-0481</t>
  </si>
  <si>
    <t>1704-0482</t>
  </si>
  <si>
    <t>1704-0479</t>
  </si>
  <si>
    <t>1704-0483</t>
  </si>
  <si>
    <t>1704-0480</t>
  </si>
  <si>
    <t>1704-0489</t>
  </si>
  <si>
    <t>1704-0491</t>
  </si>
  <si>
    <t>1703-0493</t>
  </si>
  <si>
    <t>1705-0492</t>
  </si>
  <si>
    <t>1705-0499</t>
  </si>
  <si>
    <t>1705-0496</t>
  </si>
  <si>
    <t>1705-0500</t>
  </si>
  <si>
    <t>1705-0497</t>
  </si>
  <si>
    <t>1705-0503</t>
  </si>
  <si>
    <t>1705-0507</t>
  </si>
  <si>
    <t>1705-0516</t>
  </si>
  <si>
    <t>1705-0515</t>
  </si>
  <si>
    <t>1705-0514</t>
  </si>
  <si>
    <t>1706-0521</t>
  </si>
  <si>
    <t>1706-0522</t>
  </si>
  <si>
    <t>JUIN</t>
  </si>
  <si>
    <t>MAI</t>
  </si>
  <si>
    <t>AVRIL</t>
  </si>
  <si>
    <t>MARS</t>
  </si>
  <si>
    <t>FEVRIER</t>
  </si>
  <si>
    <t>JANVIER</t>
  </si>
  <si>
    <t>DECEMBRE</t>
  </si>
  <si>
    <t>NOVEMBRE</t>
  </si>
  <si>
    <t>OCTOBRE</t>
  </si>
  <si>
    <t>SEPTEMBRE</t>
  </si>
  <si>
    <t>Sandrine LOPES </t>
  </si>
  <si>
    <t>FA1609-0564</t>
  </si>
  <si>
    <t>ROSIER-AUVERT Aurélie </t>
  </si>
  <si>
    <t>LD Communication : DULORME Lise-Marie </t>
  </si>
  <si>
    <t>FA1610-0271</t>
  </si>
  <si>
    <t>FA1610-0257</t>
  </si>
  <si>
    <t>patients</t>
  </si>
  <si>
    <t>variable</t>
  </si>
  <si>
    <t>fixes</t>
  </si>
  <si>
    <t>FA1701-0478</t>
  </si>
  <si>
    <t>FA1701-0324</t>
  </si>
  <si>
    <t>FA1701-0325</t>
  </si>
  <si>
    <t>FA1701-0326</t>
  </si>
  <si>
    <t xml:space="preserve">abonnement </t>
  </si>
  <si>
    <t>FA1702-0540</t>
  </si>
  <si>
    <t>FA1705-0550</t>
  </si>
  <si>
    <t>FA1706-0545</t>
  </si>
  <si>
    <t>FA1706-0546</t>
  </si>
  <si>
    <t>FA1706-0547</t>
  </si>
  <si>
    <t>FA1707-0561</t>
  </si>
  <si>
    <t>FA1704-0475</t>
  </si>
  <si>
    <t>JUILLET</t>
  </si>
  <si>
    <t>AOUT</t>
  </si>
  <si>
    <t>1707-0566</t>
  </si>
  <si>
    <t>1707-0612</t>
  </si>
  <si>
    <t>05/07/2017</t>
  </si>
  <si>
    <t>DEMOULIN ODILE</t>
  </si>
  <si>
    <t>07/07/2017</t>
  </si>
  <si>
    <t>1707-0610</t>
  </si>
  <si>
    <t> BEN HABHAB ANNA </t>
  </si>
  <si>
    <t>11/07/2017</t>
  </si>
  <si>
    <t>1707-0611</t>
  </si>
  <si>
    <t>12/07/2017</t>
  </si>
  <si>
    <t>AIT ALI Ilan</t>
  </si>
  <si>
    <t>1707-0609</t>
  </si>
  <si>
    <t>19/07/2017</t>
  </si>
  <si>
    <t>1707-0568</t>
  </si>
  <si>
    <t>24/07/2017</t>
  </si>
  <si>
    <t>DELAGE severine </t>
  </si>
  <si>
    <t>1707-0573</t>
  </si>
  <si>
    <t>25/07/2017</t>
  </si>
  <si>
    <t>1707-0574</t>
  </si>
  <si>
    <t>MAILLET Aurélie</t>
  </si>
  <si>
    <t>1707-0575</t>
  </si>
  <si>
    <t>1707-0576</t>
  </si>
  <si>
    <t>DUTILLY NINA </t>
  </si>
  <si>
    <t>1707-0577</t>
  </si>
  <si>
    <t>YASMINA Bennacer </t>
  </si>
  <si>
    <t>1707-0579</t>
  </si>
  <si>
    <t>MARCY isabelle</t>
  </si>
  <si>
    <t>1707-0580</t>
  </si>
  <si>
    <t>ZEITOUN Ilan</t>
  </si>
  <si>
    <t>1707-0581</t>
  </si>
  <si>
    <t>Avril Ghislaine</t>
  </si>
  <si>
    <t>1707-0582</t>
  </si>
  <si>
    <t>PASCAL MAUCHANT</t>
  </si>
  <si>
    <t>1707-0583</t>
  </si>
  <si>
    <t>26/07/2017</t>
  </si>
  <si>
    <t>1707-0584</t>
  </si>
  <si>
    <t>ELISABETH VAZ</t>
  </si>
  <si>
    <t>1707-0585</t>
  </si>
  <si>
    <t>DANGLA Catherine </t>
  </si>
  <si>
    <t>27/07/2017</t>
  </si>
  <si>
    <t>1707-0586</t>
  </si>
  <si>
    <t>1707-0587</t>
  </si>
  <si>
    <t>La Manufacture du Yoga</t>
  </si>
  <si>
    <t>1707-0588</t>
  </si>
  <si>
    <t>WOETS Virginie  </t>
  </si>
  <si>
    <t>1707-0608</t>
  </si>
  <si>
    <t>28/07/2017</t>
  </si>
  <si>
    <t>1707-0590</t>
  </si>
  <si>
    <t>1707-0591</t>
  </si>
  <si>
    <t>1708-0592</t>
  </si>
  <si>
    <t>01/08/2017</t>
  </si>
  <si>
    <t>14/08/2017</t>
  </si>
  <si>
    <t>1708-0594</t>
  </si>
  <si>
    <t>1708-0595</t>
  </si>
  <si>
    <t>1708-0596</t>
  </si>
  <si>
    <t>1708-0597</t>
  </si>
  <si>
    <t>FA1708-0593</t>
  </si>
  <si>
    <t>1708-0598</t>
  </si>
  <si>
    <t>18/08/2017</t>
  </si>
  <si>
    <t>CAYLA-FINDIKIAN Sylvie </t>
  </si>
  <si>
    <t>1708-0599</t>
  </si>
  <si>
    <t>24/08/2017</t>
  </si>
  <si>
    <t>1708-0600</t>
  </si>
  <si>
    <t>BOYER GILLES </t>
  </si>
  <si>
    <t>25/08/2017</t>
  </si>
  <si>
    <t>1708-0601</t>
  </si>
  <si>
    <t>HUE Caroline </t>
  </si>
  <si>
    <t>1708-0602</t>
  </si>
  <si>
    <t>1708-0603</t>
  </si>
  <si>
    <t>CUCINOTTA Emilie </t>
  </si>
  <si>
    <t>1708-0604</t>
  </si>
  <si>
    <t>HIPPIAS SABRINA </t>
  </si>
  <si>
    <t>1708-0605</t>
  </si>
  <si>
    <t>26/08/2017</t>
  </si>
  <si>
    <t>UP CADHOC</t>
  </si>
  <si>
    <t>1708-0606</t>
  </si>
  <si>
    <t>1708-0607</t>
  </si>
  <si>
    <t>SAN MARTIN Charlotte</t>
  </si>
  <si>
    <t>28/08/2017</t>
  </si>
  <si>
    <t>Facture échéancier prélevé mensuellement !</t>
  </si>
  <si>
    <t>ANNEE</t>
  </si>
  <si>
    <t>Patients</t>
  </si>
  <si>
    <t>Variable</t>
  </si>
  <si>
    <t>Fixes</t>
  </si>
  <si>
    <t>Forfaits</t>
  </si>
  <si>
    <t>Abonnement</t>
  </si>
  <si>
    <t>Doctolib</t>
  </si>
  <si>
    <t>Factures annulées</t>
  </si>
  <si>
    <t>DANGLA Catherine</t>
  </si>
  <si>
    <t>Doctolib 13765 TTC</t>
  </si>
  <si>
    <t>BERANGERE Vanessa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</si>
</sst>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CACBB"/>
      </left>
      <right/>
      <top style="medium">
        <color rgb="FF9CACBB"/>
      </top>
      <bottom style="medium">
        <color rgb="FF9CACBB"/>
      </bottom>
      <diagonal/>
    </border>
    <border>
      <left/>
      <right/>
      <top style="medium">
        <color rgb="FF9CACBB"/>
      </top>
      <bottom style="medium">
        <color rgb="FF9CACBB"/>
      </bottom>
      <diagonal/>
    </border>
    <border>
      <left/>
      <right style="medium">
        <color rgb="FF9CACBB"/>
      </right>
      <top style="medium">
        <color rgb="FF9CACBB"/>
      </top>
      <bottom style="medium">
        <color rgb="FF9CACB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quotePrefix="1"/>
    <xf numFmtId="0" fontId="0" fillId="0" borderId="0" xfId="0"/>
    <xf numFmtId="0" fontId="0" fillId="0" borderId="0" xfId="0" quotePrefix="1"/>
    <xf numFmtId="14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4" fillId="3" borderId="1" xfId="0" applyFont="1" applyFill="1" applyBorder="1" applyAlignment="1">
      <alignment wrapText="1"/>
    </xf>
    <xf numFmtId="0" fontId="4" fillId="3" borderId="0" xfId="0" applyFont="1" applyFill="1"/>
    <xf numFmtId="0" fontId="4" fillId="3" borderId="1" xfId="0" applyFont="1" applyFill="1" applyBorder="1"/>
    <xf numFmtId="0" fontId="0" fillId="0" borderId="1" xfId="0" quotePrefix="1" applyBorder="1"/>
    <xf numFmtId="0" fontId="0" fillId="2" borderId="1" xfId="0" quotePrefix="1" applyFill="1" applyBorder="1"/>
    <xf numFmtId="0" fontId="1" fillId="4" borderId="1" xfId="0" quotePrefix="1" applyFont="1" applyFill="1" applyBorder="1"/>
    <xf numFmtId="0" fontId="0" fillId="4" borderId="1" xfId="0" quotePrefix="1" applyFill="1" applyBorder="1"/>
    <xf numFmtId="0" fontId="5" fillId="0" borderId="1" xfId="1" applyFont="1" applyBorder="1" applyAlignment="1" applyProtection="1"/>
    <xf numFmtId="0" fontId="5" fillId="3" borderId="1" xfId="1" applyFont="1" applyFill="1" applyBorder="1" applyAlignment="1" applyProtection="1"/>
    <xf numFmtId="8" fontId="0" fillId="0" borderId="1" xfId="0" applyNumberFormat="1" applyBorder="1"/>
    <xf numFmtId="8" fontId="4" fillId="0" borderId="1" xfId="0" applyNumberFormat="1" applyFont="1" applyBorder="1"/>
    <xf numFmtId="15" fontId="4" fillId="0" borderId="1" xfId="0" applyNumberFormat="1" applyFont="1" applyBorder="1"/>
    <xf numFmtId="8" fontId="4" fillId="3" borderId="1" xfId="0" applyNumberFormat="1" applyFont="1" applyFill="1" applyBorder="1"/>
    <xf numFmtId="15" fontId="4" fillId="3" borderId="1" xfId="0" applyNumberFormat="1" applyFont="1" applyFill="1" applyBorder="1"/>
    <xf numFmtId="8" fontId="4" fillId="0" borderId="5" xfId="0" applyNumberFormat="1" applyFont="1" applyBorder="1"/>
    <xf numFmtId="8" fontId="0" fillId="0" borderId="1" xfId="0" applyNumberFormat="1" applyFont="1" applyBorder="1"/>
    <xf numFmtId="0" fontId="4" fillId="0" borderId="1" xfId="0" applyFont="1" applyBorder="1"/>
    <xf numFmtId="0" fontId="0" fillId="0" borderId="1" xfId="0" quotePrefix="1" applyFont="1" applyBorder="1"/>
    <xf numFmtId="0" fontId="0" fillId="2" borderId="1" xfId="0" applyFill="1" applyBorder="1"/>
    <xf numFmtId="0" fontId="0" fillId="3" borderId="1" xfId="0" quotePrefix="1" applyFill="1" applyBorder="1"/>
    <xf numFmtId="0" fontId="4" fillId="2" borderId="1" xfId="0" applyFont="1" applyFill="1" applyBorder="1"/>
    <xf numFmtId="0" fontId="0" fillId="2" borderId="1" xfId="0" applyFont="1" applyFill="1" applyBorder="1"/>
    <xf numFmtId="0" fontId="0" fillId="3" borderId="6" xfId="0" quotePrefix="1" applyFill="1" applyBorder="1"/>
    <xf numFmtId="0" fontId="5" fillId="3" borderId="0" xfId="1" applyFont="1" applyFill="1" applyAlignment="1" applyProtection="1"/>
    <xf numFmtId="0" fontId="0" fillId="3" borderId="1" xfId="0" quotePrefix="1" applyFont="1" applyFill="1" applyBorder="1"/>
    <xf numFmtId="0" fontId="0" fillId="3" borderId="1" xfId="0" applyFont="1" applyFill="1" applyBorder="1"/>
    <xf numFmtId="0" fontId="0" fillId="3" borderId="3" xfId="0" applyFill="1" applyBorder="1" applyAlignment="1">
      <alignment wrapText="1"/>
    </xf>
    <xf numFmtId="0" fontId="0" fillId="2" borderId="5" xfId="0" quotePrefix="1" applyFill="1" applyBorder="1"/>
    <xf numFmtId="0" fontId="5" fillId="2" borderId="5" xfId="1" applyFont="1" applyFill="1" applyBorder="1" applyAlignment="1" applyProtection="1"/>
    <xf numFmtId="0" fontId="1" fillId="0" borderId="0" xfId="0" applyFont="1"/>
    <xf numFmtId="1" fontId="0" fillId="0" borderId="1" xfId="0" applyNumberFormat="1" applyBorder="1"/>
    <xf numFmtId="1" fontId="1" fillId="4" borderId="1" xfId="0" applyNumberFormat="1" applyFont="1" applyFill="1" applyBorder="1"/>
    <xf numFmtId="1" fontId="0" fillId="3" borderId="1" xfId="0" applyNumberFormat="1" applyFill="1" applyBorder="1"/>
    <xf numFmtId="1" fontId="0" fillId="3" borderId="6" xfId="0" applyNumberFormat="1" applyFill="1" applyBorder="1"/>
    <xf numFmtId="1" fontId="0" fillId="3" borderId="1" xfId="0" applyNumberFormat="1" applyFont="1" applyFill="1" applyBorder="1"/>
    <xf numFmtId="1" fontId="4" fillId="3" borderId="1" xfId="0" applyNumberFormat="1" applyFont="1" applyFill="1" applyBorder="1"/>
    <xf numFmtId="1" fontId="2" fillId="3" borderId="1" xfId="0" applyNumberFormat="1" applyFont="1" applyFill="1" applyBorder="1"/>
    <xf numFmtId="1" fontId="0" fillId="0" borderId="0" xfId="0" applyNumberFormat="1"/>
    <xf numFmtId="1" fontId="0" fillId="0" borderId="0" xfId="0" quotePrefix="1" applyNumberFormat="1"/>
    <xf numFmtId="1" fontId="0" fillId="0" borderId="1" xfId="0" applyNumberFormat="1" applyFill="1" applyBorder="1"/>
    <xf numFmtId="1" fontId="0" fillId="0" borderId="2" xfId="0" applyNumberFormat="1" applyBorder="1" applyAlignment="1">
      <alignment wrapText="1"/>
    </xf>
    <xf numFmtId="1" fontId="1" fillId="0" borderId="1" xfId="0" applyNumberFormat="1" applyFont="1" applyBorder="1"/>
    <xf numFmtId="14" fontId="0" fillId="0" borderId="1" xfId="0" quotePrefix="1" applyNumberForma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m/card.php?socid=766&amp;canvas=patient@cabinetmed" TargetMode="External"/><Relationship Id="rId13" Type="http://schemas.openxmlformats.org/officeDocument/2006/relationships/hyperlink" Target="http://www.revellat.fr/sophrobase/htdocs/comm/card.php?socid=760" TargetMode="External"/><Relationship Id="rId18" Type="http://schemas.openxmlformats.org/officeDocument/2006/relationships/hyperlink" Target="http://www.revellat.fr/sophrobase/htdocs/comm/card.php?socid=768" TargetMode="External"/><Relationship Id="rId26" Type="http://schemas.openxmlformats.org/officeDocument/2006/relationships/hyperlink" Target="http://www.revellat.fr/sophrobase/htdocs/comm/card.php?socid=646&amp;canvas=patient@cabinetmed" TargetMode="External"/><Relationship Id="rId3" Type="http://schemas.openxmlformats.org/officeDocument/2006/relationships/hyperlink" Target="http://www.revellat.fr/sophrobase/htdocs/comm/card.php?socid=773&amp;canvas=patient@cabinetmed" TargetMode="External"/><Relationship Id="rId21" Type="http://schemas.openxmlformats.org/officeDocument/2006/relationships/hyperlink" Target="http://www.revellat.fr/sophrobase/htdocs/comm/card.php?socid=769&amp;canvas=patient@cabinetmed" TargetMode="External"/><Relationship Id="rId7" Type="http://schemas.openxmlformats.org/officeDocument/2006/relationships/hyperlink" Target="http://www.revellat.fr/sophrobase/htdocs/comm/card.php?socid=739&amp;canvas=patient@cabinetmed" TargetMode="External"/><Relationship Id="rId12" Type="http://schemas.openxmlformats.org/officeDocument/2006/relationships/hyperlink" Target="http://www.revellat.fr/sophrobase/htdocs/comm/card.php?socid=741&amp;canvas=patient@cabinetmed" TargetMode="External"/><Relationship Id="rId17" Type="http://schemas.openxmlformats.org/officeDocument/2006/relationships/hyperlink" Target="http://www.revellat.fr/sophrobase/htdocs/comm/card.php?socid=773&amp;canvas=patient@cabinetmed" TargetMode="External"/><Relationship Id="rId25" Type="http://schemas.openxmlformats.org/officeDocument/2006/relationships/hyperlink" Target="http://www.revellat.fr/sophrobase/htdocs/comm/card.php?socid=772" TargetMode="External"/><Relationship Id="rId2" Type="http://schemas.openxmlformats.org/officeDocument/2006/relationships/hyperlink" Target="http://www.revellat.fr/sophrobase/htdocs/comm/card.php?socid=774&amp;canvas=patient@cabinetmed" TargetMode="External"/><Relationship Id="rId16" Type="http://schemas.openxmlformats.org/officeDocument/2006/relationships/hyperlink" Target="http://www.revellat.fr/sophrobase/htdocs/comm/card.php?socid=731" TargetMode="External"/><Relationship Id="rId20" Type="http://schemas.openxmlformats.org/officeDocument/2006/relationships/hyperlink" Target="http://www.revellat.fr/sophrobase/htdocs/comm/card.php?socid=664" TargetMode="External"/><Relationship Id="rId1" Type="http://schemas.openxmlformats.org/officeDocument/2006/relationships/hyperlink" Target="http://www.revellat.fr/sophrobase/htdocs/comm/card.php?socid=775&amp;canvas=patient@cabinetmed" TargetMode="External"/><Relationship Id="rId6" Type="http://schemas.openxmlformats.org/officeDocument/2006/relationships/hyperlink" Target="http://www.revellat.fr/sophrobase/htdocs/comm/card.php?socid=733" TargetMode="External"/><Relationship Id="rId11" Type="http://schemas.openxmlformats.org/officeDocument/2006/relationships/hyperlink" Target="http://www.revellat.fr/sophrobase/htdocs/comm/card.php?socid=768" TargetMode="External"/><Relationship Id="rId24" Type="http://schemas.openxmlformats.org/officeDocument/2006/relationships/hyperlink" Target="http://www.revellat.fr/sophrobase/htdocs/comm/card.php?socid=771&amp;canvas=patient@cabinetmed" TargetMode="External"/><Relationship Id="rId5" Type="http://schemas.openxmlformats.org/officeDocument/2006/relationships/hyperlink" Target="http://www.revellat.fr/sophrobase/htdocs/comm/card.php?socid=704&amp;canvas=patient@cabinetmed" TargetMode="External"/><Relationship Id="rId15" Type="http://schemas.openxmlformats.org/officeDocument/2006/relationships/hyperlink" Target="http://www.revellat.fr/sophrobase/htdocs/comm/card.php?socid=462" TargetMode="External"/><Relationship Id="rId23" Type="http://schemas.openxmlformats.org/officeDocument/2006/relationships/hyperlink" Target="http://www.revellat.fr/sophrobase/htdocs/comm/card.php?socid=770&amp;canvas=patient@cabinetmed" TargetMode="External"/><Relationship Id="rId10" Type="http://schemas.openxmlformats.org/officeDocument/2006/relationships/hyperlink" Target="http://www.revellat.fr/sophrobase/htdocs/comm/card.php?socid=767&amp;canvas=patient@cabinetmed" TargetMode="External"/><Relationship Id="rId19" Type="http://schemas.openxmlformats.org/officeDocument/2006/relationships/hyperlink" Target="http://www.revellat.fr/sophrobase/htdocs/comm/card.php?socid=768" TargetMode="External"/><Relationship Id="rId4" Type="http://schemas.openxmlformats.org/officeDocument/2006/relationships/hyperlink" Target="http://www.revellat.fr/sophrobase/htdocs/comm/card.php?socid=773&amp;canvas=patient@cabinetmed" TargetMode="External"/><Relationship Id="rId9" Type="http://schemas.openxmlformats.org/officeDocument/2006/relationships/hyperlink" Target="http://www.revellat.fr/sophrobase/htdocs/comm/card.php?socid=227" TargetMode="External"/><Relationship Id="rId14" Type="http://schemas.openxmlformats.org/officeDocument/2006/relationships/hyperlink" Target="http://www.revellat.fr/sophrobase/htdocs/comm/card.php?socid=733" TargetMode="External"/><Relationship Id="rId22" Type="http://schemas.openxmlformats.org/officeDocument/2006/relationships/hyperlink" Target="http://www.revellat.fr/sophrobase/htdocs/comm/card.php?socid=763&amp;canvas=patient@cabinetmed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vellat.fr/sophrobase/htdocs/comm/card.php?socid=551" TargetMode="External"/><Relationship Id="rId2" Type="http://schemas.openxmlformats.org/officeDocument/2006/relationships/hyperlink" Target="http://www.revellat.fr/sophrobase/htdocs/comm/card.php?socid=694" TargetMode="External"/><Relationship Id="rId1" Type="http://schemas.openxmlformats.org/officeDocument/2006/relationships/hyperlink" Target="http://www.revellat.fr/sophrobase/htdocs/comm/card.php?socid=261" TargetMode="External"/><Relationship Id="rId4" Type="http://schemas.openxmlformats.org/officeDocument/2006/relationships/hyperlink" Target="http://www.revellat.fr/sophrobase/htdocs/compta/facture.php?facid=6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8"/>
  <sheetViews>
    <sheetView tabSelected="1" topLeftCell="A358" workbookViewId="0">
      <selection activeCell="C373" sqref="C373"/>
    </sheetView>
  </sheetViews>
  <sheetFormatPr baseColWidth="10" defaultRowHeight="15" x14ac:dyDescent="0.25"/>
  <cols>
    <col min="1" max="1" width="12.85546875" customWidth="1"/>
    <col min="2" max="2" width="34.85546875" customWidth="1"/>
    <col min="6" max="6" width="12.85546875" bestFit="1" customWidth="1"/>
    <col min="9" max="9" width="27.85546875" customWidth="1"/>
  </cols>
  <sheetData>
    <row r="1" spans="1:8" x14ac:dyDescent="0.25">
      <c r="A1" s="12" t="s">
        <v>0</v>
      </c>
      <c r="B1" s="12" t="s">
        <v>1</v>
      </c>
      <c r="C1" s="12" t="s">
        <v>2</v>
      </c>
      <c r="D1" s="12" t="s">
        <v>3</v>
      </c>
      <c r="E1" s="1"/>
      <c r="F1" s="47"/>
      <c r="G1" s="46"/>
      <c r="H1" s="46"/>
    </row>
    <row r="2" spans="1:8" x14ac:dyDescent="0.25">
      <c r="A2" s="12" t="s">
        <v>4</v>
      </c>
      <c r="B2" s="12" t="s">
        <v>5</v>
      </c>
      <c r="C2" s="39">
        <v>233.33</v>
      </c>
      <c r="D2" s="12" t="s">
        <v>7</v>
      </c>
      <c r="E2" s="1" t="s">
        <v>6</v>
      </c>
      <c r="F2" s="47" t="s">
        <v>6</v>
      </c>
      <c r="G2" s="46"/>
      <c r="H2" s="46"/>
    </row>
    <row r="3" spans="1:8" x14ac:dyDescent="0.25">
      <c r="A3" s="12" t="s">
        <v>4</v>
      </c>
      <c r="B3" s="12" t="s">
        <v>8</v>
      </c>
      <c r="C3" s="39">
        <v>66.67</v>
      </c>
      <c r="D3" s="12" t="s">
        <v>9</v>
      </c>
      <c r="E3" s="1" t="s">
        <v>6</v>
      </c>
      <c r="F3" s="47" t="s">
        <v>6</v>
      </c>
      <c r="G3" s="46"/>
      <c r="H3" s="46"/>
    </row>
    <row r="4" spans="1:8" x14ac:dyDescent="0.25">
      <c r="A4" s="12" t="s">
        <v>10</v>
      </c>
      <c r="B4" s="12" t="s">
        <v>11</v>
      </c>
      <c r="C4" s="39">
        <v>882.5</v>
      </c>
      <c r="D4" s="12" t="s">
        <v>12</v>
      </c>
      <c r="E4" s="1" t="s">
        <v>6</v>
      </c>
      <c r="F4" s="47" t="s">
        <v>6</v>
      </c>
      <c r="G4" s="46"/>
      <c r="H4" s="46"/>
    </row>
    <row r="5" spans="1:8" x14ac:dyDescent="0.25">
      <c r="A5" s="12" t="s">
        <v>13</v>
      </c>
      <c r="B5" s="12" t="s">
        <v>14</v>
      </c>
      <c r="C5" s="39">
        <v>150</v>
      </c>
      <c r="D5" s="12" t="s">
        <v>15</v>
      </c>
      <c r="E5" s="1" t="s">
        <v>6</v>
      </c>
      <c r="F5" s="47" t="s">
        <v>6</v>
      </c>
      <c r="G5" s="46"/>
      <c r="H5" s="46"/>
    </row>
    <row r="6" spans="1:8" x14ac:dyDescent="0.25">
      <c r="A6" s="12" t="s">
        <v>16</v>
      </c>
      <c r="B6" s="12" t="s">
        <v>17</v>
      </c>
      <c r="C6" s="39">
        <v>150</v>
      </c>
      <c r="D6" s="12" t="s">
        <v>18</v>
      </c>
      <c r="E6" s="1" t="s">
        <v>6</v>
      </c>
      <c r="F6" s="51">
        <v>42614</v>
      </c>
      <c r="G6" s="51"/>
      <c r="H6" s="46"/>
    </row>
    <row r="7" spans="1:8" x14ac:dyDescent="0.25">
      <c r="A7" s="12" t="s">
        <v>16</v>
      </c>
      <c r="B7" s="12" t="s">
        <v>19</v>
      </c>
      <c r="C7" s="39">
        <v>150</v>
      </c>
      <c r="D7" s="12" t="s">
        <v>20</v>
      </c>
      <c r="E7" s="1" t="s">
        <v>6</v>
      </c>
      <c r="F7" s="48" t="s">
        <v>614</v>
      </c>
      <c r="G7" s="39">
        <f>+C3</f>
        <v>66.67</v>
      </c>
      <c r="H7" s="46"/>
    </row>
    <row r="8" spans="1:8" x14ac:dyDescent="0.25">
      <c r="A8" s="12" t="s">
        <v>16</v>
      </c>
      <c r="B8" s="12" t="s">
        <v>21</v>
      </c>
      <c r="C8" s="39">
        <v>150</v>
      </c>
      <c r="D8" s="12" t="s">
        <v>22</v>
      </c>
      <c r="E8" s="1" t="s">
        <v>6</v>
      </c>
      <c r="F8" s="48" t="s">
        <v>615</v>
      </c>
      <c r="G8" s="39">
        <f>+C2+C5+C6+C7+C8+C9+C10+C11+C12+C13+C14+C15+C16+C17+C18</f>
        <v>3237.5</v>
      </c>
      <c r="H8" s="46"/>
    </row>
    <row r="9" spans="1:8" x14ac:dyDescent="0.25">
      <c r="A9" s="12" t="s">
        <v>23</v>
      </c>
      <c r="B9" s="12" t="s">
        <v>24</v>
      </c>
      <c r="C9" s="39">
        <v>150</v>
      </c>
      <c r="D9" s="12" t="s">
        <v>25</v>
      </c>
      <c r="E9" s="1" t="s">
        <v>6</v>
      </c>
      <c r="F9" s="48" t="s">
        <v>616</v>
      </c>
      <c r="G9" s="39">
        <f>+C4</f>
        <v>882.5</v>
      </c>
      <c r="H9" s="46"/>
    </row>
    <row r="10" spans="1:8" x14ac:dyDescent="0.25">
      <c r="A10" s="12" t="s">
        <v>23</v>
      </c>
      <c r="B10" s="12" t="s">
        <v>26</v>
      </c>
      <c r="C10" s="39">
        <v>150</v>
      </c>
      <c r="D10" s="12" t="s">
        <v>27</v>
      </c>
      <c r="E10" s="1" t="s">
        <v>6</v>
      </c>
      <c r="F10" s="47" t="s">
        <v>6</v>
      </c>
      <c r="G10" s="46">
        <f>SUM(G7:G9)</f>
        <v>4186.67</v>
      </c>
      <c r="H10" s="46"/>
    </row>
    <row r="11" spans="1:8" x14ac:dyDescent="0.25">
      <c r="A11" s="12" t="s">
        <v>23</v>
      </c>
      <c r="B11" s="12" t="s">
        <v>28</v>
      </c>
      <c r="C11" s="39">
        <v>150</v>
      </c>
      <c r="D11" s="12" t="s">
        <v>29</v>
      </c>
      <c r="E11" s="1" t="s">
        <v>6</v>
      </c>
      <c r="F11" s="47" t="s">
        <v>6</v>
      </c>
      <c r="G11" s="46"/>
      <c r="H11" s="46"/>
    </row>
    <row r="12" spans="1:8" x14ac:dyDescent="0.25">
      <c r="A12" s="12" t="s">
        <v>23</v>
      </c>
      <c r="B12" s="12" t="s">
        <v>30</v>
      </c>
      <c r="C12" s="39">
        <v>362.5</v>
      </c>
      <c r="D12" s="12" t="s">
        <v>31</v>
      </c>
      <c r="E12" s="1" t="s">
        <v>6</v>
      </c>
      <c r="F12" s="47" t="s">
        <v>6</v>
      </c>
      <c r="G12" s="46"/>
      <c r="H12" s="46"/>
    </row>
    <row r="13" spans="1:8" x14ac:dyDescent="0.25">
      <c r="A13" s="12" t="s">
        <v>23</v>
      </c>
      <c r="B13" s="12" t="s">
        <v>32</v>
      </c>
      <c r="C13" s="39">
        <v>362.5</v>
      </c>
      <c r="D13" s="12" t="s">
        <v>33</v>
      </c>
      <c r="E13" s="1" t="s">
        <v>6</v>
      </c>
      <c r="F13" s="47" t="s">
        <v>6</v>
      </c>
      <c r="G13" s="46"/>
      <c r="H13" s="46"/>
    </row>
    <row r="14" spans="1:8" x14ac:dyDescent="0.25">
      <c r="A14" s="12" t="s">
        <v>23</v>
      </c>
      <c r="B14" s="12" t="s">
        <v>34</v>
      </c>
      <c r="C14" s="39">
        <v>150</v>
      </c>
      <c r="D14" s="12" t="s">
        <v>35</v>
      </c>
      <c r="E14" s="1" t="s">
        <v>6</v>
      </c>
      <c r="F14" s="47" t="s">
        <v>6</v>
      </c>
      <c r="G14" s="46"/>
      <c r="H14" s="46"/>
    </row>
    <row r="15" spans="1:8" x14ac:dyDescent="0.25">
      <c r="A15" s="12" t="s">
        <v>36</v>
      </c>
      <c r="B15" s="12" t="s">
        <v>37</v>
      </c>
      <c r="C15" s="39">
        <v>150</v>
      </c>
      <c r="D15" s="12" t="s">
        <v>38</v>
      </c>
      <c r="E15" s="1" t="s">
        <v>6</v>
      </c>
      <c r="F15" s="47" t="s">
        <v>6</v>
      </c>
      <c r="G15" s="46"/>
      <c r="H15" s="46"/>
    </row>
    <row r="16" spans="1:8" s="2" customFormat="1" x14ac:dyDescent="0.25">
      <c r="A16" s="12" t="s">
        <v>13</v>
      </c>
      <c r="B16" s="12" t="s">
        <v>487</v>
      </c>
      <c r="C16" s="39">
        <v>362.5</v>
      </c>
      <c r="D16" s="12" t="s">
        <v>516</v>
      </c>
      <c r="E16" s="3"/>
      <c r="F16" s="47"/>
      <c r="G16" s="46"/>
      <c r="H16" s="46"/>
    </row>
    <row r="17" spans="1:8" x14ac:dyDescent="0.25">
      <c r="A17" s="12" t="s">
        <v>468</v>
      </c>
      <c r="B17" s="12" t="s">
        <v>488</v>
      </c>
      <c r="C17" s="39">
        <v>362.5</v>
      </c>
      <c r="D17" s="12" t="s">
        <v>517</v>
      </c>
      <c r="E17" s="1" t="s">
        <v>6</v>
      </c>
      <c r="F17" s="47" t="s">
        <v>6</v>
      </c>
      <c r="G17" s="46"/>
      <c r="H17" s="46"/>
    </row>
    <row r="18" spans="1:8" x14ac:dyDescent="0.25">
      <c r="A18" s="12" t="s">
        <v>469</v>
      </c>
      <c r="B18" s="12" t="s">
        <v>79</v>
      </c>
      <c r="C18" s="39">
        <v>204.17</v>
      </c>
      <c r="D18" s="12" t="s">
        <v>518</v>
      </c>
      <c r="E18" s="1" t="s">
        <v>6</v>
      </c>
      <c r="F18" s="47" t="s">
        <v>6</v>
      </c>
      <c r="G18" s="46"/>
      <c r="H18" s="46"/>
    </row>
    <row r="19" spans="1:8" x14ac:dyDescent="0.25">
      <c r="A19" s="14" t="s">
        <v>607</v>
      </c>
      <c r="B19" s="14"/>
      <c r="C19" s="40">
        <f>SUM(C2:C18)</f>
        <v>4186.67</v>
      </c>
      <c r="D19" s="15"/>
      <c r="E19" s="1" t="s">
        <v>6</v>
      </c>
      <c r="F19" s="47" t="s">
        <v>6</v>
      </c>
      <c r="G19" s="46"/>
      <c r="H19" s="46"/>
    </row>
    <row r="20" spans="1:8" x14ac:dyDescent="0.25">
      <c r="A20" s="12" t="s">
        <v>39</v>
      </c>
      <c r="B20" s="12" t="s">
        <v>40</v>
      </c>
      <c r="C20" s="39">
        <v>150</v>
      </c>
      <c r="D20" s="12" t="s">
        <v>41</v>
      </c>
      <c r="E20" s="1" t="s">
        <v>6</v>
      </c>
      <c r="F20" s="47" t="s">
        <v>6</v>
      </c>
      <c r="G20" s="46"/>
      <c r="H20" s="46"/>
    </row>
    <row r="21" spans="1:8" x14ac:dyDescent="0.25">
      <c r="A21" s="12" t="s">
        <v>39</v>
      </c>
      <c r="B21" s="12" t="s">
        <v>42</v>
      </c>
      <c r="C21" s="39">
        <v>66.67</v>
      </c>
      <c r="D21" s="12" t="s">
        <v>43</v>
      </c>
      <c r="E21" s="1" t="s">
        <v>6</v>
      </c>
      <c r="F21" s="47" t="s">
        <v>6</v>
      </c>
      <c r="G21" s="46"/>
      <c r="H21" s="46"/>
    </row>
    <row r="22" spans="1:8" x14ac:dyDescent="0.25">
      <c r="A22" s="12" t="s">
        <v>44</v>
      </c>
      <c r="B22" s="12" t="s">
        <v>45</v>
      </c>
      <c r="C22" s="39">
        <v>150</v>
      </c>
      <c r="D22" s="12" t="s">
        <v>46</v>
      </c>
      <c r="E22" s="1" t="s">
        <v>6</v>
      </c>
      <c r="F22" s="47" t="s">
        <v>6</v>
      </c>
      <c r="G22" s="46"/>
      <c r="H22" s="46"/>
    </row>
    <row r="23" spans="1:8" x14ac:dyDescent="0.25">
      <c r="A23" s="12" t="s">
        <v>44</v>
      </c>
      <c r="B23" s="12" t="s">
        <v>47</v>
      </c>
      <c r="C23" s="39">
        <v>150</v>
      </c>
      <c r="D23" s="12" t="s">
        <v>48</v>
      </c>
      <c r="E23" s="1" t="s">
        <v>6</v>
      </c>
      <c r="F23" s="47" t="s">
        <v>6</v>
      </c>
      <c r="G23" s="46"/>
      <c r="H23" s="46"/>
    </row>
    <row r="24" spans="1:8" x14ac:dyDescent="0.25">
      <c r="A24" s="12" t="s">
        <v>44</v>
      </c>
      <c r="B24" s="12" t="s">
        <v>49</v>
      </c>
      <c r="C24" s="39">
        <v>362.5</v>
      </c>
      <c r="D24" s="12" t="s">
        <v>50</v>
      </c>
      <c r="E24" s="1" t="s">
        <v>6</v>
      </c>
      <c r="F24" s="47" t="s">
        <v>6</v>
      </c>
      <c r="G24" s="46"/>
      <c r="H24" s="46"/>
    </row>
    <row r="25" spans="1:8" x14ac:dyDescent="0.25">
      <c r="A25" s="12" t="s">
        <v>51</v>
      </c>
      <c r="B25" s="12" t="s">
        <v>8</v>
      </c>
      <c r="C25" s="39">
        <v>66.67</v>
      </c>
      <c r="D25" s="12" t="s">
        <v>52</v>
      </c>
      <c r="E25" s="1" t="s">
        <v>6</v>
      </c>
      <c r="F25" s="47" t="s">
        <v>6</v>
      </c>
      <c r="G25" s="46"/>
      <c r="H25" s="46"/>
    </row>
    <row r="26" spans="1:8" x14ac:dyDescent="0.25">
      <c r="A26" s="12" t="s">
        <v>51</v>
      </c>
      <c r="B26" s="12" t="s">
        <v>53</v>
      </c>
      <c r="C26" s="39">
        <v>37.5</v>
      </c>
      <c r="D26" s="12" t="s">
        <v>54</v>
      </c>
      <c r="E26" s="1" t="s">
        <v>6</v>
      </c>
      <c r="F26" s="47" t="s">
        <v>6</v>
      </c>
      <c r="G26" s="46"/>
      <c r="H26" s="46"/>
    </row>
    <row r="27" spans="1:8" x14ac:dyDescent="0.25">
      <c r="A27" s="12" t="s">
        <v>55</v>
      </c>
      <c r="B27" s="12" t="s">
        <v>11</v>
      </c>
      <c r="C27" s="39">
        <v>882.5</v>
      </c>
      <c r="D27" s="12" t="s">
        <v>56</v>
      </c>
      <c r="E27" s="1" t="s">
        <v>6</v>
      </c>
      <c r="F27" s="47" t="s">
        <v>6</v>
      </c>
      <c r="G27" s="46"/>
      <c r="H27" s="46"/>
    </row>
    <row r="28" spans="1:8" x14ac:dyDescent="0.25">
      <c r="A28" s="12" t="s">
        <v>57</v>
      </c>
      <c r="B28" s="12" t="s">
        <v>32</v>
      </c>
      <c r="C28" s="39">
        <v>362.5</v>
      </c>
      <c r="D28" s="12" t="s">
        <v>58</v>
      </c>
      <c r="E28" s="1" t="s">
        <v>6</v>
      </c>
      <c r="F28" s="47" t="s">
        <v>6</v>
      </c>
      <c r="G28" s="46"/>
      <c r="H28" s="46"/>
    </row>
    <row r="29" spans="1:8" x14ac:dyDescent="0.25">
      <c r="A29" s="12" t="s">
        <v>59</v>
      </c>
      <c r="B29" s="12" t="s">
        <v>5</v>
      </c>
      <c r="C29" s="39">
        <v>233.33</v>
      </c>
      <c r="D29" s="12" t="s">
        <v>60</v>
      </c>
      <c r="E29" s="1" t="s">
        <v>6</v>
      </c>
      <c r="F29" s="47" t="s">
        <v>6</v>
      </c>
      <c r="G29" s="46"/>
      <c r="H29" s="46"/>
    </row>
    <row r="30" spans="1:8" x14ac:dyDescent="0.25">
      <c r="A30" s="12" t="s">
        <v>61</v>
      </c>
      <c r="B30" s="12" t="s">
        <v>62</v>
      </c>
      <c r="C30" s="39">
        <v>41.67</v>
      </c>
      <c r="D30" s="12" t="s">
        <v>63</v>
      </c>
      <c r="E30" s="1" t="s">
        <v>6</v>
      </c>
      <c r="F30" s="47" t="s">
        <v>6</v>
      </c>
      <c r="G30" s="46"/>
      <c r="H30" s="46"/>
    </row>
    <row r="31" spans="1:8" x14ac:dyDescent="0.25">
      <c r="A31" s="12" t="s">
        <v>61</v>
      </c>
      <c r="B31" s="12" t="s">
        <v>64</v>
      </c>
      <c r="C31" s="39">
        <v>58.33</v>
      </c>
      <c r="D31" s="12" t="s">
        <v>65</v>
      </c>
      <c r="E31" s="1" t="s">
        <v>6</v>
      </c>
      <c r="F31" s="47" t="s">
        <v>6</v>
      </c>
      <c r="G31" s="46"/>
      <c r="H31" s="46"/>
    </row>
    <row r="32" spans="1:8" x14ac:dyDescent="0.25">
      <c r="A32" s="12" t="s">
        <v>66</v>
      </c>
      <c r="B32" s="12" t="s">
        <v>53</v>
      </c>
      <c r="C32" s="39">
        <v>37.5</v>
      </c>
      <c r="D32" s="12" t="s">
        <v>67</v>
      </c>
      <c r="E32" s="1" t="s">
        <v>6</v>
      </c>
      <c r="F32" s="47" t="s">
        <v>6</v>
      </c>
      <c r="G32" s="46"/>
      <c r="H32" s="46"/>
    </row>
    <row r="33" spans="1:8" x14ac:dyDescent="0.25">
      <c r="A33" s="12" t="s">
        <v>68</v>
      </c>
      <c r="B33" s="12" t="s">
        <v>69</v>
      </c>
      <c r="C33" s="39">
        <v>66.67</v>
      </c>
      <c r="D33" s="12" t="s">
        <v>70</v>
      </c>
      <c r="E33" s="1" t="s">
        <v>6</v>
      </c>
      <c r="F33" s="47" t="s">
        <v>6</v>
      </c>
      <c r="G33" s="46"/>
      <c r="H33" s="46"/>
    </row>
    <row r="34" spans="1:8" x14ac:dyDescent="0.25">
      <c r="A34" s="12" t="s">
        <v>71</v>
      </c>
      <c r="B34" s="12" t="s">
        <v>42</v>
      </c>
      <c r="C34" s="39">
        <v>66.67</v>
      </c>
      <c r="D34" s="12" t="s">
        <v>72</v>
      </c>
      <c r="E34" s="1" t="s">
        <v>6</v>
      </c>
      <c r="F34" s="47" t="s">
        <v>6</v>
      </c>
      <c r="G34" s="46"/>
      <c r="H34" s="46"/>
    </row>
    <row r="35" spans="1:8" x14ac:dyDescent="0.25">
      <c r="A35" s="12" t="s">
        <v>73</v>
      </c>
      <c r="B35" s="12" t="s">
        <v>74</v>
      </c>
      <c r="C35" s="39">
        <v>58.33</v>
      </c>
      <c r="D35" s="12" t="s">
        <v>75</v>
      </c>
      <c r="E35" s="1" t="s">
        <v>6</v>
      </c>
      <c r="F35" s="47" t="s">
        <v>6</v>
      </c>
      <c r="G35" s="46"/>
      <c r="H35" s="46"/>
    </row>
    <row r="36" spans="1:8" x14ac:dyDescent="0.25">
      <c r="A36" s="12" t="s">
        <v>76</v>
      </c>
      <c r="B36" s="12" t="s">
        <v>77</v>
      </c>
      <c r="C36" s="39">
        <v>58.33</v>
      </c>
      <c r="D36" s="12" t="s">
        <v>78</v>
      </c>
      <c r="E36" s="1" t="s">
        <v>6</v>
      </c>
      <c r="F36" s="51">
        <v>42644</v>
      </c>
      <c r="G36" s="51"/>
      <c r="H36" s="46"/>
    </row>
    <row r="37" spans="1:8" x14ac:dyDescent="0.25">
      <c r="A37" s="12" t="s">
        <v>76</v>
      </c>
      <c r="B37" s="12" t="s">
        <v>79</v>
      </c>
      <c r="C37" s="39">
        <v>204.17</v>
      </c>
      <c r="D37" s="12" t="s">
        <v>80</v>
      </c>
      <c r="E37" s="1" t="s">
        <v>6</v>
      </c>
      <c r="F37" s="48" t="s">
        <v>614</v>
      </c>
      <c r="G37" s="39">
        <f>+C21+C25+C26+C30+C31+C32+C33+C34+C35+C36+C38+C40+C41+C42</f>
        <v>800.00000000000011</v>
      </c>
      <c r="H37" s="46"/>
    </row>
    <row r="38" spans="1:8" x14ac:dyDescent="0.25">
      <c r="A38" s="12" t="s">
        <v>81</v>
      </c>
      <c r="B38" s="12" t="s">
        <v>8</v>
      </c>
      <c r="C38" s="39">
        <v>66.67</v>
      </c>
      <c r="D38" s="12" t="s">
        <v>82</v>
      </c>
      <c r="E38" s="1" t="s">
        <v>6</v>
      </c>
      <c r="F38" s="48" t="s">
        <v>615</v>
      </c>
      <c r="G38" s="39">
        <f>+C20+C22+C23+C24+C28+C29+C37+C39+C43+C44+C45+C46+C47+C48+C49+C50+C51</f>
        <v>3754.16</v>
      </c>
      <c r="H38" s="46"/>
    </row>
    <row r="39" spans="1:8" x14ac:dyDescent="0.25">
      <c r="A39" s="12" t="s">
        <v>81</v>
      </c>
      <c r="B39" s="12" t="s">
        <v>83</v>
      </c>
      <c r="C39" s="39">
        <v>150</v>
      </c>
      <c r="D39" s="12" t="s">
        <v>84</v>
      </c>
      <c r="E39" s="1" t="s">
        <v>6</v>
      </c>
      <c r="F39" s="48" t="s">
        <v>616</v>
      </c>
      <c r="G39" s="39">
        <f>+C27</f>
        <v>882.5</v>
      </c>
      <c r="H39" s="46"/>
    </row>
    <row r="40" spans="1:8" s="2" customFormat="1" x14ac:dyDescent="0.25">
      <c r="A40" s="12" t="s">
        <v>85</v>
      </c>
      <c r="B40" s="12" t="s">
        <v>64</v>
      </c>
      <c r="C40" s="39">
        <v>58.33</v>
      </c>
      <c r="D40" s="12" t="s">
        <v>86</v>
      </c>
      <c r="E40" s="3"/>
      <c r="F40" s="47"/>
      <c r="G40" s="46">
        <f>SUM(G37:G39)</f>
        <v>5436.66</v>
      </c>
      <c r="H40" s="46"/>
    </row>
    <row r="41" spans="1:8" x14ac:dyDescent="0.25">
      <c r="A41" s="12" t="s">
        <v>87</v>
      </c>
      <c r="B41" s="12" t="s">
        <v>88</v>
      </c>
      <c r="C41" s="39">
        <v>58.33</v>
      </c>
      <c r="D41" s="12" t="s">
        <v>89</v>
      </c>
      <c r="E41" s="1" t="s">
        <v>6</v>
      </c>
      <c r="F41" s="47" t="s">
        <v>6</v>
      </c>
      <c r="G41" s="46"/>
      <c r="H41" s="46"/>
    </row>
    <row r="42" spans="1:8" x14ac:dyDescent="0.25">
      <c r="A42" s="12" t="s">
        <v>90</v>
      </c>
      <c r="B42" s="12" t="s">
        <v>74</v>
      </c>
      <c r="C42" s="39">
        <v>58.33</v>
      </c>
      <c r="D42" s="12" t="s">
        <v>91</v>
      </c>
      <c r="E42" s="1" t="s">
        <v>6</v>
      </c>
      <c r="F42" s="47" t="s">
        <v>6</v>
      </c>
      <c r="G42" s="46"/>
      <c r="H42" s="46"/>
    </row>
    <row r="43" spans="1:8" x14ac:dyDescent="0.25">
      <c r="A43" s="12" t="s">
        <v>59</v>
      </c>
      <c r="B43" s="12" t="s">
        <v>5</v>
      </c>
      <c r="C43" s="39">
        <v>233.33</v>
      </c>
      <c r="D43" s="12" t="s">
        <v>519</v>
      </c>
      <c r="E43" s="1" t="s">
        <v>6</v>
      </c>
      <c r="F43" s="47" t="s">
        <v>6</v>
      </c>
      <c r="G43" s="46"/>
      <c r="H43" s="46"/>
    </row>
    <row r="44" spans="1:8" x14ac:dyDescent="0.25">
      <c r="A44" s="12" t="s">
        <v>470</v>
      </c>
      <c r="B44" s="12" t="s">
        <v>488</v>
      </c>
      <c r="C44" s="39">
        <v>700</v>
      </c>
      <c r="D44" s="12" t="s">
        <v>520</v>
      </c>
      <c r="E44" s="1" t="s">
        <v>6</v>
      </c>
      <c r="F44" s="47" t="s">
        <v>6</v>
      </c>
      <c r="G44" s="46"/>
      <c r="H44" s="46"/>
    </row>
    <row r="45" spans="1:8" x14ac:dyDescent="0.25">
      <c r="A45" s="12" t="s">
        <v>73</v>
      </c>
      <c r="B45" s="12" t="s">
        <v>264</v>
      </c>
      <c r="C45" s="39">
        <v>150</v>
      </c>
      <c r="D45" s="12" t="s">
        <v>521</v>
      </c>
      <c r="E45" s="1" t="s">
        <v>6</v>
      </c>
      <c r="F45" s="47" t="s">
        <v>6</v>
      </c>
      <c r="G45" s="46"/>
      <c r="H45" s="46"/>
    </row>
    <row r="46" spans="1:8" x14ac:dyDescent="0.25">
      <c r="A46" s="12" t="s">
        <v>76</v>
      </c>
      <c r="B46" s="12" t="s">
        <v>241</v>
      </c>
      <c r="C46" s="39">
        <v>150</v>
      </c>
      <c r="D46" s="12" t="s">
        <v>522</v>
      </c>
      <c r="E46" s="1" t="s">
        <v>6</v>
      </c>
      <c r="F46" s="47" t="s">
        <v>6</v>
      </c>
      <c r="G46" s="46"/>
      <c r="H46" s="46"/>
    </row>
    <row r="47" spans="1:8" x14ac:dyDescent="0.25">
      <c r="A47" s="12" t="s">
        <v>471</v>
      </c>
      <c r="B47" s="12" t="s">
        <v>489</v>
      </c>
      <c r="C47" s="39">
        <v>100</v>
      </c>
      <c r="D47" s="12" t="s">
        <v>523</v>
      </c>
      <c r="E47" s="1" t="s">
        <v>6</v>
      </c>
      <c r="F47" s="47" t="s">
        <v>6</v>
      </c>
      <c r="G47" s="46"/>
      <c r="H47" s="46"/>
    </row>
    <row r="48" spans="1:8" x14ac:dyDescent="0.25">
      <c r="A48" s="12" t="s">
        <v>471</v>
      </c>
      <c r="B48" s="12" t="s">
        <v>108</v>
      </c>
      <c r="C48" s="39">
        <v>150</v>
      </c>
      <c r="D48" s="12" t="s">
        <v>524</v>
      </c>
      <c r="E48" s="1" t="s">
        <v>6</v>
      </c>
      <c r="F48" s="47" t="s">
        <v>6</v>
      </c>
      <c r="G48" s="46"/>
      <c r="H48" s="46"/>
    </row>
    <row r="49" spans="1:8" x14ac:dyDescent="0.25">
      <c r="A49" s="12" t="s">
        <v>472</v>
      </c>
      <c r="B49" s="12" t="s">
        <v>490</v>
      </c>
      <c r="C49" s="39">
        <v>150</v>
      </c>
      <c r="D49" s="12" t="s">
        <v>525</v>
      </c>
      <c r="E49" s="1" t="s">
        <v>6</v>
      </c>
      <c r="F49" s="47" t="s">
        <v>6</v>
      </c>
      <c r="G49" s="46"/>
      <c r="H49" s="46"/>
    </row>
    <row r="50" spans="1:8" x14ac:dyDescent="0.25">
      <c r="A50" s="12" t="s">
        <v>473</v>
      </c>
      <c r="B50" s="12" t="s">
        <v>26</v>
      </c>
      <c r="C50" s="39">
        <v>150</v>
      </c>
      <c r="D50" s="12" t="s">
        <v>526</v>
      </c>
      <c r="E50" s="1" t="s">
        <v>6</v>
      </c>
      <c r="F50" s="47" t="s">
        <v>6</v>
      </c>
      <c r="G50" s="46"/>
      <c r="H50" s="46"/>
    </row>
    <row r="51" spans="1:8" x14ac:dyDescent="0.25">
      <c r="A51" s="12" t="s">
        <v>87</v>
      </c>
      <c r="B51" s="12" t="s">
        <v>491</v>
      </c>
      <c r="C51" s="39">
        <v>208.33</v>
      </c>
      <c r="D51" s="12" t="s">
        <v>527</v>
      </c>
      <c r="E51" s="1" t="s">
        <v>6</v>
      </c>
      <c r="F51" s="47" t="s">
        <v>6</v>
      </c>
      <c r="G51" s="46"/>
      <c r="H51" s="46"/>
    </row>
    <row r="52" spans="1:8" x14ac:dyDescent="0.25">
      <c r="A52" s="14" t="s">
        <v>606</v>
      </c>
      <c r="B52" s="14"/>
      <c r="C52" s="40">
        <f>SUM(C20:C51)</f>
        <v>5436.66</v>
      </c>
      <c r="D52" s="15"/>
      <c r="E52" s="1" t="s">
        <v>6</v>
      </c>
      <c r="F52" s="47" t="s">
        <v>6</v>
      </c>
      <c r="G52" s="46"/>
      <c r="H52" s="46"/>
    </row>
    <row r="53" spans="1:8" x14ac:dyDescent="0.25">
      <c r="A53" s="12" t="s">
        <v>92</v>
      </c>
      <c r="B53" s="12" t="s">
        <v>77</v>
      </c>
      <c r="C53" s="39">
        <v>58.33</v>
      </c>
      <c r="D53" s="12" t="s">
        <v>93</v>
      </c>
      <c r="E53" s="1" t="s">
        <v>6</v>
      </c>
      <c r="F53" s="47" t="s">
        <v>6</v>
      </c>
      <c r="G53" s="46"/>
      <c r="H53" s="46"/>
    </row>
    <row r="54" spans="1:8" x14ac:dyDescent="0.25">
      <c r="A54" s="12" t="s">
        <v>92</v>
      </c>
      <c r="B54" s="12" t="s">
        <v>94</v>
      </c>
      <c r="C54" s="39">
        <v>58.33</v>
      </c>
      <c r="D54" s="12" t="s">
        <v>95</v>
      </c>
      <c r="E54" s="1" t="s">
        <v>6</v>
      </c>
      <c r="F54" s="47" t="s">
        <v>6</v>
      </c>
      <c r="G54" s="46"/>
      <c r="H54" s="46"/>
    </row>
    <row r="55" spans="1:8" x14ac:dyDescent="0.25">
      <c r="A55" s="12" t="s">
        <v>96</v>
      </c>
      <c r="B55" s="12" t="s">
        <v>8</v>
      </c>
      <c r="C55" s="39">
        <v>66.67</v>
      </c>
      <c r="D55" s="12" t="s">
        <v>97</v>
      </c>
      <c r="E55" s="1" t="s">
        <v>6</v>
      </c>
      <c r="F55" s="47" t="s">
        <v>6</v>
      </c>
      <c r="G55" s="46"/>
      <c r="H55" s="46"/>
    </row>
    <row r="56" spans="1:8" x14ac:dyDescent="0.25">
      <c r="A56" s="12" t="s">
        <v>98</v>
      </c>
      <c r="B56" s="12" t="s">
        <v>74</v>
      </c>
      <c r="C56" s="39">
        <v>58.33</v>
      </c>
      <c r="D56" s="12" t="s">
        <v>99</v>
      </c>
      <c r="E56" s="1" t="s">
        <v>6</v>
      </c>
      <c r="F56" s="47" t="s">
        <v>6</v>
      </c>
      <c r="G56" s="46"/>
      <c r="H56" s="46"/>
    </row>
    <row r="57" spans="1:8" x14ac:dyDescent="0.25">
      <c r="A57" s="12" t="s">
        <v>98</v>
      </c>
      <c r="B57" s="12" t="s">
        <v>100</v>
      </c>
      <c r="C57" s="39">
        <v>58.33</v>
      </c>
      <c r="D57" s="12" t="s">
        <v>101</v>
      </c>
      <c r="E57" s="1" t="s">
        <v>6</v>
      </c>
      <c r="F57" s="47" t="s">
        <v>6</v>
      </c>
      <c r="G57" s="46"/>
      <c r="H57" s="46"/>
    </row>
    <row r="58" spans="1:8" x14ac:dyDescent="0.25">
      <c r="A58" s="12" t="s">
        <v>98</v>
      </c>
      <c r="B58" s="12" t="s">
        <v>11</v>
      </c>
      <c r="C58" s="39">
        <v>882.5</v>
      </c>
      <c r="D58" s="12" t="s">
        <v>102</v>
      </c>
      <c r="E58" s="1" t="s">
        <v>6</v>
      </c>
      <c r="F58" s="47" t="s">
        <v>6</v>
      </c>
      <c r="G58" s="46"/>
      <c r="H58" s="46"/>
    </row>
    <row r="59" spans="1:8" x14ac:dyDescent="0.25">
      <c r="A59" s="12" t="s">
        <v>103</v>
      </c>
      <c r="B59" s="12" t="s">
        <v>8</v>
      </c>
      <c r="C59" s="39">
        <v>66.67</v>
      </c>
      <c r="D59" s="12" t="s">
        <v>104</v>
      </c>
      <c r="E59" s="1" t="s">
        <v>6</v>
      </c>
      <c r="F59" s="47" t="s">
        <v>6</v>
      </c>
      <c r="G59" s="46"/>
      <c r="H59" s="46"/>
    </row>
    <row r="60" spans="1:8" x14ac:dyDescent="0.25">
      <c r="A60" s="12" t="s">
        <v>103</v>
      </c>
      <c r="B60" s="12" t="s">
        <v>26</v>
      </c>
      <c r="C60" s="39">
        <v>150</v>
      </c>
      <c r="D60" s="12" t="s">
        <v>105</v>
      </c>
      <c r="E60" s="1" t="s">
        <v>6</v>
      </c>
      <c r="F60" s="47" t="s">
        <v>6</v>
      </c>
      <c r="G60" s="46"/>
      <c r="H60" s="46"/>
    </row>
    <row r="61" spans="1:8" x14ac:dyDescent="0.25">
      <c r="A61" s="12" t="s">
        <v>106</v>
      </c>
      <c r="B61" s="12" t="s">
        <v>5</v>
      </c>
      <c r="C61" s="39">
        <v>233.33</v>
      </c>
      <c r="D61" s="12" t="s">
        <v>107</v>
      </c>
      <c r="E61" s="1" t="s">
        <v>6</v>
      </c>
      <c r="F61" s="47" t="s">
        <v>6</v>
      </c>
      <c r="G61" s="46"/>
      <c r="H61" s="46"/>
    </row>
    <row r="62" spans="1:8" x14ac:dyDescent="0.25">
      <c r="A62" s="12" t="s">
        <v>106</v>
      </c>
      <c r="B62" s="12" t="s">
        <v>108</v>
      </c>
      <c r="C62" s="39">
        <v>150</v>
      </c>
      <c r="D62" s="12" t="s">
        <v>109</v>
      </c>
      <c r="E62" s="1" t="s">
        <v>6</v>
      </c>
      <c r="F62" s="47" t="s">
        <v>6</v>
      </c>
      <c r="G62" s="46"/>
      <c r="H62" s="46"/>
    </row>
    <row r="63" spans="1:8" x14ac:dyDescent="0.25">
      <c r="A63" s="12" t="s">
        <v>106</v>
      </c>
      <c r="B63" s="12" t="s">
        <v>64</v>
      </c>
      <c r="C63" s="39">
        <v>58.33</v>
      </c>
      <c r="D63" s="12" t="s">
        <v>110</v>
      </c>
      <c r="E63" s="1" t="s">
        <v>6</v>
      </c>
      <c r="F63" s="51">
        <v>42675</v>
      </c>
      <c r="G63" s="51"/>
      <c r="H63" s="46"/>
    </row>
    <row r="64" spans="1:8" x14ac:dyDescent="0.25">
      <c r="A64" s="12" t="s">
        <v>111</v>
      </c>
      <c r="B64" s="12" t="s">
        <v>8</v>
      </c>
      <c r="C64" s="39">
        <v>66.67</v>
      </c>
      <c r="D64" s="12" t="s">
        <v>112</v>
      </c>
      <c r="E64" s="1" t="s">
        <v>6</v>
      </c>
      <c r="F64" s="48" t="s">
        <v>614</v>
      </c>
      <c r="G64" s="39">
        <f>+C53+C54+C55+C56+C57+C59+C63+C64+C65+C66+C67+C68+C69+C70+C71+C72+C73+C74+C75+C76+C77+C78+C79+C80</f>
        <v>1349.9800000000002</v>
      </c>
      <c r="H64" s="46"/>
    </row>
    <row r="65" spans="1:8" x14ac:dyDescent="0.25">
      <c r="A65" s="12" t="s">
        <v>113</v>
      </c>
      <c r="B65" s="12" t="s">
        <v>69</v>
      </c>
      <c r="C65" s="39">
        <v>58.33</v>
      </c>
      <c r="D65" s="12" t="s">
        <v>114</v>
      </c>
      <c r="E65" s="1" t="s">
        <v>6</v>
      </c>
      <c r="F65" s="48" t="s">
        <v>615</v>
      </c>
      <c r="G65" s="39">
        <f>+C60+C61+C62+C81</f>
        <v>754.16000000000008</v>
      </c>
      <c r="H65" s="46"/>
    </row>
    <row r="66" spans="1:8" x14ac:dyDescent="0.25">
      <c r="A66" s="12" t="s">
        <v>115</v>
      </c>
      <c r="B66" s="12" t="s">
        <v>116</v>
      </c>
      <c r="C66" s="39">
        <v>8.33</v>
      </c>
      <c r="D66" s="12" t="s">
        <v>117</v>
      </c>
      <c r="E66" s="1" t="s">
        <v>6</v>
      </c>
      <c r="F66" s="48" t="s">
        <v>616</v>
      </c>
      <c r="G66" s="39">
        <f>+C58</f>
        <v>882.5</v>
      </c>
      <c r="H66" s="46"/>
    </row>
    <row r="67" spans="1:8" x14ac:dyDescent="0.25">
      <c r="A67" s="12" t="s">
        <v>115</v>
      </c>
      <c r="B67" s="12" t="s">
        <v>64</v>
      </c>
      <c r="C67" s="39">
        <v>58.33</v>
      </c>
      <c r="D67" s="12" t="s">
        <v>118</v>
      </c>
      <c r="E67" s="1" t="s">
        <v>6</v>
      </c>
      <c r="F67" s="47" t="s">
        <v>6</v>
      </c>
      <c r="G67" s="46">
        <f>SUM(G64:G66)</f>
        <v>2986.6400000000003</v>
      </c>
      <c r="H67" s="46"/>
    </row>
    <row r="68" spans="1:8" x14ac:dyDescent="0.25">
      <c r="A68" s="12" t="s">
        <v>119</v>
      </c>
      <c r="B68" s="12" t="s">
        <v>120</v>
      </c>
      <c r="C68" s="39">
        <v>41.67</v>
      </c>
      <c r="D68" s="12" t="s">
        <v>121</v>
      </c>
      <c r="E68" s="1" t="s">
        <v>6</v>
      </c>
      <c r="F68" s="47" t="s">
        <v>6</v>
      </c>
      <c r="G68" s="46"/>
      <c r="H68" s="46"/>
    </row>
    <row r="69" spans="1:8" s="2" customFormat="1" x14ac:dyDescent="0.25">
      <c r="A69" s="12" t="s">
        <v>122</v>
      </c>
      <c r="B69" s="12" t="s">
        <v>74</v>
      </c>
      <c r="C69" s="39">
        <v>58.33</v>
      </c>
      <c r="D69" s="12" t="s">
        <v>123</v>
      </c>
      <c r="E69" s="3"/>
      <c r="F69" s="47"/>
      <c r="G69" s="46"/>
      <c r="H69" s="46"/>
    </row>
    <row r="70" spans="1:8" x14ac:dyDescent="0.25">
      <c r="A70" s="12" t="s">
        <v>122</v>
      </c>
      <c r="B70" s="12" t="s">
        <v>42</v>
      </c>
      <c r="C70" s="39">
        <v>66.67</v>
      </c>
      <c r="D70" s="12" t="s">
        <v>124</v>
      </c>
      <c r="E70" s="1" t="s">
        <v>6</v>
      </c>
      <c r="F70" s="47" t="s">
        <v>6</v>
      </c>
      <c r="G70" s="46"/>
      <c r="H70" s="46"/>
    </row>
    <row r="71" spans="1:8" x14ac:dyDescent="0.25">
      <c r="A71" s="12" t="s">
        <v>122</v>
      </c>
      <c r="B71" s="12" t="s">
        <v>125</v>
      </c>
      <c r="C71" s="39">
        <v>58.33</v>
      </c>
      <c r="D71" s="12" t="s">
        <v>126</v>
      </c>
      <c r="E71" s="1" t="s">
        <v>6</v>
      </c>
      <c r="F71" s="47" t="s">
        <v>6</v>
      </c>
      <c r="G71" s="46"/>
      <c r="H71" s="46"/>
    </row>
    <row r="72" spans="1:8" x14ac:dyDescent="0.25">
      <c r="A72" s="12" t="s">
        <v>127</v>
      </c>
      <c r="B72" s="12" t="s">
        <v>128</v>
      </c>
      <c r="C72" s="39">
        <v>41.67</v>
      </c>
      <c r="D72" s="12" t="s">
        <v>129</v>
      </c>
      <c r="E72" s="1" t="s">
        <v>6</v>
      </c>
      <c r="F72" s="47" t="s">
        <v>6</v>
      </c>
      <c r="G72" s="46"/>
      <c r="H72" s="46"/>
    </row>
    <row r="73" spans="1:8" x14ac:dyDescent="0.25">
      <c r="A73" s="12" t="s">
        <v>127</v>
      </c>
      <c r="B73" s="12" t="s">
        <v>130</v>
      </c>
      <c r="C73" s="39">
        <v>58.33</v>
      </c>
      <c r="D73" s="12" t="s">
        <v>131</v>
      </c>
      <c r="E73" s="1" t="s">
        <v>6</v>
      </c>
      <c r="F73" s="47" t="s">
        <v>6</v>
      </c>
      <c r="G73" s="46"/>
      <c r="H73" s="46"/>
    </row>
    <row r="74" spans="1:8" x14ac:dyDescent="0.25">
      <c r="A74" s="12" t="s">
        <v>127</v>
      </c>
      <c r="B74" s="12" t="s">
        <v>88</v>
      </c>
      <c r="C74" s="39">
        <v>58.33</v>
      </c>
      <c r="D74" s="12" t="s">
        <v>132</v>
      </c>
      <c r="E74" s="1" t="s">
        <v>6</v>
      </c>
      <c r="F74" s="47" t="s">
        <v>6</v>
      </c>
      <c r="G74" s="46"/>
      <c r="H74" s="46"/>
    </row>
    <row r="75" spans="1:8" x14ac:dyDescent="0.25">
      <c r="A75" s="12" t="s">
        <v>127</v>
      </c>
      <c r="B75" s="12" t="s">
        <v>88</v>
      </c>
      <c r="C75" s="39">
        <v>58.33</v>
      </c>
      <c r="D75" s="12" t="s">
        <v>133</v>
      </c>
      <c r="E75" s="1" t="s">
        <v>6</v>
      </c>
      <c r="F75" s="47" t="s">
        <v>6</v>
      </c>
      <c r="G75" s="46"/>
      <c r="H75" s="46"/>
    </row>
    <row r="76" spans="1:8" x14ac:dyDescent="0.25">
      <c r="A76" s="12" t="s">
        <v>134</v>
      </c>
      <c r="B76" s="12" t="s">
        <v>8</v>
      </c>
      <c r="C76" s="39">
        <v>66.67</v>
      </c>
      <c r="D76" s="12" t="s">
        <v>135</v>
      </c>
      <c r="E76" s="1" t="s">
        <v>6</v>
      </c>
      <c r="F76" s="47" t="s">
        <v>6</v>
      </c>
      <c r="G76" s="46"/>
      <c r="H76" s="46"/>
    </row>
    <row r="77" spans="1:8" x14ac:dyDescent="0.25">
      <c r="A77" s="12" t="s">
        <v>134</v>
      </c>
      <c r="B77" s="12" t="s">
        <v>120</v>
      </c>
      <c r="C77" s="39">
        <v>41.67</v>
      </c>
      <c r="D77" s="12" t="s">
        <v>136</v>
      </c>
      <c r="E77" s="1" t="s">
        <v>6</v>
      </c>
      <c r="F77" s="47" t="s">
        <v>6</v>
      </c>
      <c r="G77" s="46"/>
      <c r="H77" s="46"/>
    </row>
    <row r="78" spans="1:8" x14ac:dyDescent="0.25">
      <c r="A78" s="12" t="s">
        <v>134</v>
      </c>
      <c r="B78" s="12" t="s">
        <v>64</v>
      </c>
      <c r="C78" s="39">
        <v>58.33</v>
      </c>
      <c r="D78" s="12" t="s">
        <v>137</v>
      </c>
      <c r="E78" s="1" t="s">
        <v>6</v>
      </c>
      <c r="F78" s="47" t="s">
        <v>6</v>
      </c>
      <c r="G78" s="46"/>
      <c r="H78" s="46"/>
    </row>
    <row r="79" spans="1:8" x14ac:dyDescent="0.25">
      <c r="A79" s="12" t="s">
        <v>138</v>
      </c>
      <c r="B79" s="12" t="s">
        <v>74</v>
      </c>
      <c r="C79" s="39">
        <v>58.33</v>
      </c>
      <c r="D79" s="12" t="s">
        <v>139</v>
      </c>
      <c r="E79" s="1" t="s">
        <v>6</v>
      </c>
      <c r="F79" s="47" t="s">
        <v>6</v>
      </c>
      <c r="G79" s="46"/>
      <c r="H79" s="46"/>
    </row>
    <row r="80" spans="1:8" x14ac:dyDescent="0.25">
      <c r="A80" s="12" t="s">
        <v>138</v>
      </c>
      <c r="B80" s="12" t="s">
        <v>8</v>
      </c>
      <c r="C80" s="39">
        <v>66.67</v>
      </c>
      <c r="D80" s="12" t="s">
        <v>140</v>
      </c>
      <c r="E80" s="1" t="s">
        <v>6</v>
      </c>
      <c r="F80" s="47" t="s">
        <v>6</v>
      </c>
      <c r="G80" s="46"/>
      <c r="H80" s="46"/>
    </row>
    <row r="81" spans="1:8" x14ac:dyDescent="0.25">
      <c r="A81" s="12" t="s">
        <v>98</v>
      </c>
      <c r="B81" s="12" t="s">
        <v>79</v>
      </c>
      <c r="C81" s="39">
        <v>220.83</v>
      </c>
      <c r="D81" s="12" t="s">
        <v>528</v>
      </c>
      <c r="E81" s="1" t="s">
        <v>6</v>
      </c>
      <c r="F81" s="47" t="s">
        <v>6</v>
      </c>
      <c r="G81" s="46"/>
      <c r="H81" s="46"/>
    </row>
    <row r="82" spans="1:8" x14ac:dyDescent="0.25">
      <c r="A82" s="14" t="s">
        <v>605</v>
      </c>
      <c r="B82" s="14"/>
      <c r="C82" s="40">
        <f>SUM(C53:C81)</f>
        <v>2986.6399999999994</v>
      </c>
      <c r="D82" s="15"/>
      <c r="E82" s="1" t="s">
        <v>6</v>
      </c>
      <c r="F82" s="47" t="s">
        <v>6</v>
      </c>
      <c r="G82" s="46"/>
      <c r="H82" s="46"/>
    </row>
    <row r="83" spans="1:8" x14ac:dyDescent="0.25">
      <c r="A83" s="12" t="s">
        <v>141</v>
      </c>
      <c r="B83" s="12" t="s">
        <v>11</v>
      </c>
      <c r="C83" s="39">
        <v>882.5</v>
      </c>
      <c r="D83" s="12" t="s">
        <v>142</v>
      </c>
      <c r="E83" s="1" t="s">
        <v>6</v>
      </c>
      <c r="F83" s="47" t="s">
        <v>6</v>
      </c>
      <c r="G83" s="46"/>
      <c r="H83" s="46"/>
    </row>
    <row r="84" spans="1:8" x14ac:dyDescent="0.25">
      <c r="A84" s="12" t="s">
        <v>141</v>
      </c>
      <c r="B84" s="12" t="s">
        <v>11</v>
      </c>
      <c r="C84" s="39">
        <v>882.5</v>
      </c>
      <c r="D84" s="12" t="s">
        <v>143</v>
      </c>
      <c r="E84" s="1" t="s">
        <v>6</v>
      </c>
      <c r="F84" s="47" t="s">
        <v>6</v>
      </c>
      <c r="G84" s="46"/>
      <c r="H84" s="46"/>
    </row>
    <row r="85" spans="1:8" x14ac:dyDescent="0.25">
      <c r="A85" s="12" t="s">
        <v>144</v>
      </c>
      <c r="B85" s="12" t="s">
        <v>125</v>
      </c>
      <c r="C85" s="39">
        <v>58.33</v>
      </c>
      <c r="D85" s="12" t="s">
        <v>145</v>
      </c>
      <c r="E85" s="1" t="s">
        <v>6</v>
      </c>
      <c r="F85" s="47" t="s">
        <v>6</v>
      </c>
      <c r="G85" s="46"/>
      <c r="H85" s="46"/>
    </row>
    <row r="86" spans="1:8" x14ac:dyDescent="0.25">
      <c r="A86" s="12" t="s">
        <v>146</v>
      </c>
      <c r="B86" s="12" t="s">
        <v>130</v>
      </c>
      <c r="C86" s="39">
        <v>58.33</v>
      </c>
      <c r="D86" s="12" t="s">
        <v>147</v>
      </c>
      <c r="E86" s="1" t="s">
        <v>6</v>
      </c>
      <c r="F86" s="47" t="s">
        <v>6</v>
      </c>
      <c r="G86" s="46"/>
      <c r="H86" s="46"/>
    </row>
    <row r="87" spans="1:8" x14ac:dyDescent="0.25">
      <c r="A87" s="12" t="s">
        <v>148</v>
      </c>
      <c r="B87" s="12" t="s">
        <v>5</v>
      </c>
      <c r="C87" s="39">
        <v>233.33</v>
      </c>
      <c r="D87" s="12" t="s">
        <v>149</v>
      </c>
      <c r="E87" s="1" t="s">
        <v>6</v>
      </c>
      <c r="F87" s="47" t="s">
        <v>6</v>
      </c>
      <c r="G87" s="46"/>
      <c r="H87" s="46"/>
    </row>
    <row r="88" spans="1:8" s="2" customFormat="1" x14ac:dyDescent="0.25">
      <c r="A88" s="12" t="s">
        <v>150</v>
      </c>
      <c r="B88" s="12" t="s">
        <v>74</v>
      </c>
      <c r="C88" s="39">
        <v>58.33</v>
      </c>
      <c r="D88" s="12" t="s">
        <v>151</v>
      </c>
      <c r="E88" s="3"/>
      <c r="F88" s="47"/>
      <c r="G88" s="46"/>
      <c r="H88" s="46"/>
    </row>
    <row r="89" spans="1:8" x14ac:dyDescent="0.25">
      <c r="A89" s="12" t="s">
        <v>150</v>
      </c>
      <c r="B89" s="12" t="s">
        <v>125</v>
      </c>
      <c r="C89" s="39">
        <v>58.33</v>
      </c>
      <c r="D89" s="12" t="s">
        <v>152</v>
      </c>
      <c r="E89" s="1" t="s">
        <v>6</v>
      </c>
      <c r="F89" s="47" t="s">
        <v>6</v>
      </c>
      <c r="G89" s="46"/>
      <c r="H89" s="46"/>
    </row>
    <row r="90" spans="1:8" x14ac:dyDescent="0.25">
      <c r="A90" s="12" t="s">
        <v>153</v>
      </c>
      <c r="B90" s="12" t="s">
        <v>125</v>
      </c>
      <c r="C90" s="39">
        <v>58.33</v>
      </c>
      <c r="D90" s="12" t="s">
        <v>154</v>
      </c>
      <c r="E90" s="1" t="s">
        <v>6</v>
      </c>
      <c r="F90" s="47" t="s">
        <v>6</v>
      </c>
      <c r="G90" s="46"/>
      <c r="H90" s="46"/>
    </row>
    <row r="91" spans="1:8" x14ac:dyDescent="0.25">
      <c r="A91" s="12" t="s">
        <v>153</v>
      </c>
      <c r="B91" s="12" t="s">
        <v>8</v>
      </c>
      <c r="C91" s="39">
        <v>66.67</v>
      </c>
      <c r="D91" s="12" t="s">
        <v>155</v>
      </c>
      <c r="E91" s="1" t="s">
        <v>6</v>
      </c>
      <c r="F91" s="47" t="s">
        <v>6</v>
      </c>
      <c r="G91" s="46"/>
      <c r="H91" s="46"/>
    </row>
    <row r="92" spans="1:8" x14ac:dyDescent="0.25">
      <c r="A92" s="12" t="s">
        <v>156</v>
      </c>
      <c r="B92" s="12" t="s">
        <v>157</v>
      </c>
      <c r="C92" s="39">
        <v>58.33</v>
      </c>
      <c r="D92" s="12" t="s">
        <v>158</v>
      </c>
      <c r="E92" s="1" t="s">
        <v>6</v>
      </c>
      <c r="F92" s="51">
        <v>42705</v>
      </c>
      <c r="G92" s="51"/>
      <c r="H92" s="46"/>
    </row>
    <row r="93" spans="1:8" x14ac:dyDescent="0.25">
      <c r="A93" s="12" t="s">
        <v>159</v>
      </c>
      <c r="B93" s="12" t="s">
        <v>160</v>
      </c>
      <c r="C93" s="39">
        <v>150</v>
      </c>
      <c r="D93" s="12" t="s">
        <v>161</v>
      </c>
      <c r="E93" s="1" t="s">
        <v>6</v>
      </c>
      <c r="F93" s="48" t="s">
        <v>614</v>
      </c>
      <c r="G93" s="39">
        <f>+C85+C86+C88+C89+C90+C91+C92+C94+C95+C96+C97+C98</f>
        <v>695.81000000000006</v>
      </c>
      <c r="H93" s="46"/>
    </row>
    <row r="94" spans="1:8" x14ac:dyDescent="0.25">
      <c r="A94" s="12" t="s">
        <v>162</v>
      </c>
      <c r="B94" s="12" t="s">
        <v>8</v>
      </c>
      <c r="C94" s="39">
        <v>66.67</v>
      </c>
      <c r="D94" s="12" t="s">
        <v>163</v>
      </c>
      <c r="E94" s="1" t="s">
        <v>6</v>
      </c>
      <c r="F94" s="48" t="s">
        <v>615</v>
      </c>
      <c r="G94" s="39">
        <f>+C87+C93+C99+C100+C101</f>
        <v>1045.83</v>
      </c>
      <c r="H94" s="46"/>
    </row>
    <row r="95" spans="1:8" x14ac:dyDescent="0.25">
      <c r="A95" s="12" t="s">
        <v>164</v>
      </c>
      <c r="B95" s="12" t="s">
        <v>165</v>
      </c>
      <c r="C95" s="39">
        <v>58.33</v>
      </c>
      <c r="D95" s="12" t="s">
        <v>166</v>
      </c>
      <c r="E95" s="1" t="s">
        <v>6</v>
      </c>
      <c r="F95" s="48" t="s">
        <v>616</v>
      </c>
      <c r="G95" s="39">
        <f>+C83+C84</f>
        <v>1765</v>
      </c>
      <c r="H95" s="46"/>
    </row>
    <row r="96" spans="1:8" x14ac:dyDescent="0.25">
      <c r="A96" s="12" t="s">
        <v>164</v>
      </c>
      <c r="B96" s="12" t="s">
        <v>157</v>
      </c>
      <c r="C96" s="39">
        <v>58.33</v>
      </c>
      <c r="D96" s="12" t="s">
        <v>167</v>
      </c>
      <c r="E96" s="1" t="s">
        <v>6</v>
      </c>
      <c r="F96" s="47" t="s">
        <v>6</v>
      </c>
      <c r="G96" s="46">
        <f>SUM(G93:G95)</f>
        <v>3506.64</v>
      </c>
      <c r="H96" s="46"/>
    </row>
    <row r="97" spans="1:8" x14ac:dyDescent="0.25">
      <c r="A97" s="12" t="s">
        <v>164</v>
      </c>
      <c r="B97" s="12" t="s">
        <v>168</v>
      </c>
      <c r="C97" s="39">
        <v>37.5</v>
      </c>
      <c r="D97" s="12" t="s">
        <v>169</v>
      </c>
      <c r="E97" s="1" t="s">
        <v>6</v>
      </c>
      <c r="F97" s="47" t="s">
        <v>6</v>
      </c>
      <c r="G97" s="46"/>
      <c r="H97" s="46"/>
    </row>
    <row r="98" spans="1:8" x14ac:dyDescent="0.25">
      <c r="A98" s="12" t="s">
        <v>164</v>
      </c>
      <c r="B98" s="12" t="s">
        <v>130</v>
      </c>
      <c r="C98" s="39">
        <v>58.33</v>
      </c>
      <c r="D98" s="12" t="s">
        <v>170</v>
      </c>
      <c r="E98" s="1" t="s">
        <v>6</v>
      </c>
      <c r="F98" s="47" t="s">
        <v>6</v>
      </c>
      <c r="G98" s="46"/>
      <c r="H98" s="46"/>
    </row>
    <row r="99" spans="1:8" x14ac:dyDescent="0.25">
      <c r="A99" s="12" t="s">
        <v>171</v>
      </c>
      <c r="B99" s="12" t="s">
        <v>21</v>
      </c>
      <c r="C99" s="39">
        <v>362.5</v>
      </c>
      <c r="D99" s="12" t="s">
        <v>172</v>
      </c>
      <c r="E99" s="1" t="s">
        <v>6</v>
      </c>
      <c r="F99" s="47" t="s">
        <v>6</v>
      </c>
      <c r="G99" s="46"/>
      <c r="H99" s="46"/>
    </row>
    <row r="100" spans="1:8" x14ac:dyDescent="0.25">
      <c r="A100" s="12" t="s">
        <v>173</v>
      </c>
      <c r="B100" s="12" t="s">
        <v>174</v>
      </c>
      <c r="C100" s="39">
        <v>150</v>
      </c>
      <c r="D100" s="12" t="s">
        <v>175</v>
      </c>
      <c r="E100" s="1" t="s">
        <v>6</v>
      </c>
      <c r="F100" s="47" t="s">
        <v>6</v>
      </c>
      <c r="G100" s="46"/>
      <c r="H100" s="46"/>
    </row>
    <row r="101" spans="1:8" x14ac:dyDescent="0.25">
      <c r="A101" s="12" t="s">
        <v>141</v>
      </c>
      <c r="B101" s="12" t="s">
        <v>487</v>
      </c>
      <c r="C101" s="39">
        <v>150</v>
      </c>
      <c r="D101" s="12" t="s">
        <v>529</v>
      </c>
      <c r="E101" s="1" t="s">
        <v>6</v>
      </c>
      <c r="F101" s="47" t="s">
        <v>6</v>
      </c>
      <c r="G101" s="46"/>
      <c r="H101" s="46"/>
    </row>
    <row r="102" spans="1:8" x14ac:dyDescent="0.25">
      <c r="A102" s="14" t="s">
        <v>604</v>
      </c>
      <c r="B102" s="14"/>
      <c r="C102" s="40">
        <f>SUM(C83:C101)</f>
        <v>3506.6399999999994</v>
      </c>
      <c r="D102" s="15"/>
      <c r="E102" s="1" t="s">
        <v>6</v>
      </c>
      <c r="F102" s="47" t="s">
        <v>6</v>
      </c>
      <c r="G102" s="46"/>
      <c r="H102" s="46"/>
    </row>
    <row r="103" spans="1:8" x14ac:dyDescent="0.25">
      <c r="A103" s="12" t="s">
        <v>176</v>
      </c>
      <c r="B103" s="28" t="s">
        <v>177</v>
      </c>
      <c r="C103" s="41">
        <v>490</v>
      </c>
      <c r="D103" s="28" t="s">
        <v>178</v>
      </c>
      <c r="E103" s="1" t="s">
        <v>710</v>
      </c>
      <c r="F103" s="47" t="s">
        <v>6</v>
      </c>
      <c r="G103" s="46"/>
      <c r="H103" s="46"/>
    </row>
    <row r="104" spans="1:8" x14ac:dyDescent="0.25">
      <c r="A104" s="12" t="s">
        <v>176</v>
      </c>
      <c r="B104" s="28" t="s">
        <v>79</v>
      </c>
      <c r="C104" s="41">
        <v>41.67</v>
      </c>
      <c r="D104" s="28" t="s">
        <v>179</v>
      </c>
      <c r="E104" s="1" t="s">
        <v>6</v>
      </c>
      <c r="F104" s="47" t="s">
        <v>6</v>
      </c>
      <c r="G104" s="46"/>
      <c r="H104" s="46"/>
    </row>
    <row r="105" spans="1:8" x14ac:dyDescent="0.25">
      <c r="A105" s="12" t="s">
        <v>176</v>
      </c>
      <c r="B105" s="28" t="s">
        <v>180</v>
      </c>
      <c r="C105" s="41">
        <v>150</v>
      </c>
      <c r="D105" s="28" t="s">
        <v>181</v>
      </c>
      <c r="E105" s="1" t="s">
        <v>6</v>
      </c>
      <c r="F105" s="47" t="s">
        <v>6</v>
      </c>
      <c r="G105" s="46"/>
      <c r="H105" s="46"/>
    </row>
    <row r="106" spans="1:8" x14ac:dyDescent="0.25">
      <c r="A106" s="12" t="s">
        <v>176</v>
      </c>
      <c r="B106" s="28" t="s">
        <v>28</v>
      </c>
      <c r="C106" s="41">
        <v>490</v>
      </c>
      <c r="D106" s="28" t="s">
        <v>182</v>
      </c>
      <c r="E106" s="1" t="s">
        <v>6</v>
      </c>
      <c r="F106" s="47" t="s">
        <v>6</v>
      </c>
      <c r="G106" s="46"/>
      <c r="H106" s="46"/>
    </row>
    <row r="107" spans="1:8" x14ac:dyDescent="0.25">
      <c r="A107" s="12" t="s">
        <v>185</v>
      </c>
      <c r="B107" s="12" t="s">
        <v>184</v>
      </c>
      <c r="C107" s="39">
        <v>150</v>
      </c>
      <c r="D107" s="12" t="s">
        <v>186</v>
      </c>
      <c r="E107" s="1" t="s">
        <v>6</v>
      </c>
      <c r="F107" s="47" t="s">
        <v>6</v>
      </c>
      <c r="G107" s="46"/>
      <c r="H107" s="46"/>
    </row>
    <row r="108" spans="1:8" x14ac:dyDescent="0.25">
      <c r="A108" s="12" t="s">
        <v>185</v>
      </c>
      <c r="B108" s="12" t="s">
        <v>74</v>
      </c>
      <c r="C108" s="39">
        <v>58.33</v>
      </c>
      <c r="D108" s="12" t="s">
        <v>187</v>
      </c>
      <c r="E108" s="1" t="s">
        <v>6</v>
      </c>
      <c r="F108" s="47" t="s">
        <v>6</v>
      </c>
      <c r="G108" s="46"/>
      <c r="H108" s="46"/>
    </row>
    <row r="109" spans="1:8" x14ac:dyDescent="0.25">
      <c r="A109" s="12" t="s">
        <v>188</v>
      </c>
      <c r="B109" s="12" t="s">
        <v>8</v>
      </c>
      <c r="C109" s="39">
        <v>66.67</v>
      </c>
      <c r="D109" s="12" t="s">
        <v>189</v>
      </c>
      <c r="E109" s="1" t="s">
        <v>6</v>
      </c>
      <c r="F109" s="47" t="s">
        <v>6</v>
      </c>
      <c r="G109" s="46"/>
      <c r="H109" s="46"/>
    </row>
    <row r="110" spans="1:8" x14ac:dyDescent="0.25">
      <c r="A110" s="12" t="s">
        <v>190</v>
      </c>
      <c r="B110" s="12" t="s">
        <v>165</v>
      </c>
      <c r="C110" s="39">
        <v>58.33</v>
      </c>
      <c r="D110" s="12" t="s">
        <v>191</v>
      </c>
      <c r="E110" s="1" t="s">
        <v>6</v>
      </c>
      <c r="F110" s="47" t="s">
        <v>6</v>
      </c>
      <c r="G110" s="46"/>
      <c r="H110" s="46"/>
    </row>
    <row r="111" spans="1:8" x14ac:dyDescent="0.25">
      <c r="A111" s="12" t="s">
        <v>192</v>
      </c>
      <c r="B111" s="12" t="s">
        <v>193</v>
      </c>
      <c r="C111" s="39">
        <v>150</v>
      </c>
      <c r="D111" s="12" t="s">
        <v>194</v>
      </c>
      <c r="E111" s="1" t="s">
        <v>6</v>
      </c>
      <c r="F111" s="47" t="s">
        <v>6</v>
      </c>
      <c r="G111" s="46"/>
      <c r="H111" s="46"/>
    </row>
    <row r="112" spans="1:8" x14ac:dyDescent="0.25">
      <c r="A112" s="12" t="s">
        <v>192</v>
      </c>
      <c r="B112" s="12" t="s">
        <v>193</v>
      </c>
      <c r="C112" s="39">
        <v>150</v>
      </c>
      <c r="D112" s="12" t="s">
        <v>195</v>
      </c>
      <c r="E112" s="1" t="s">
        <v>6</v>
      </c>
      <c r="F112" s="47" t="s">
        <v>6</v>
      </c>
      <c r="G112" s="46"/>
      <c r="H112" s="46"/>
    </row>
    <row r="113" spans="1:8" x14ac:dyDescent="0.25">
      <c r="A113" s="12" t="s">
        <v>196</v>
      </c>
      <c r="B113" s="12" t="s">
        <v>197</v>
      </c>
      <c r="C113" s="39">
        <v>208.33</v>
      </c>
      <c r="D113" s="12" t="s">
        <v>198</v>
      </c>
      <c r="E113" s="1" t="s">
        <v>6</v>
      </c>
      <c r="F113" s="47" t="s">
        <v>6</v>
      </c>
      <c r="G113" s="46"/>
      <c r="H113" s="46"/>
    </row>
    <row r="114" spans="1:8" x14ac:dyDescent="0.25">
      <c r="A114" s="12" t="s">
        <v>196</v>
      </c>
      <c r="B114" s="12" t="s">
        <v>199</v>
      </c>
      <c r="C114" s="39">
        <v>58.33</v>
      </c>
      <c r="D114" s="12" t="s">
        <v>200</v>
      </c>
      <c r="E114" s="1" t="s">
        <v>6</v>
      </c>
      <c r="F114" s="47" t="s">
        <v>6</v>
      </c>
      <c r="G114" s="46"/>
      <c r="H114" s="46"/>
    </row>
    <row r="115" spans="1:8" x14ac:dyDescent="0.25">
      <c r="A115" s="12" t="s">
        <v>201</v>
      </c>
      <c r="B115" s="12" t="s">
        <v>130</v>
      </c>
      <c r="C115" s="39">
        <v>58.33</v>
      </c>
      <c r="D115" s="12" t="s">
        <v>202</v>
      </c>
      <c r="E115" s="1" t="s">
        <v>6</v>
      </c>
      <c r="F115" s="47" t="s">
        <v>6</v>
      </c>
      <c r="G115" s="46"/>
      <c r="H115" s="46"/>
    </row>
    <row r="116" spans="1:8" x14ac:dyDescent="0.25">
      <c r="A116" s="12" t="s">
        <v>203</v>
      </c>
      <c r="B116" s="12" t="s">
        <v>37</v>
      </c>
      <c r="C116" s="39">
        <v>150</v>
      </c>
      <c r="D116" s="12" t="s">
        <v>204</v>
      </c>
      <c r="E116" s="1" t="s">
        <v>6</v>
      </c>
      <c r="F116" s="51">
        <v>42736</v>
      </c>
      <c r="G116" s="51"/>
      <c r="H116" s="46"/>
    </row>
    <row r="117" spans="1:8" x14ac:dyDescent="0.25">
      <c r="A117" s="12" t="s">
        <v>205</v>
      </c>
      <c r="B117" s="28" t="s">
        <v>8</v>
      </c>
      <c r="C117" s="41">
        <v>66.67</v>
      </c>
      <c r="D117" s="28" t="s">
        <v>206</v>
      </c>
      <c r="E117" s="1" t="s">
        <v>6</v>
      </c>
      <c r="F117" s="48" t="s">
        <v>614</v>
      </c>
      <c r="G117" s="39">
        <f>+C104+C108+C109+C110+C113+C114+C115+C117+C120+C123+C124+C125+C126+C127+C131+C132+C133+C134+C135+C138+C139+C140</f>
        <v>1541.6399999999996</v>
      </c>
      <c r="H117" s="46"/>
    </row>
    <row r="118" spans="1:8" x14ac:dyDescent="0.25">
      <c r="A118" s="12" t="s">
        <v>205</v>
      </c>
      <c r="B118" s="28" t="s">
        <v>184</v>
      </c>
      <c r="C118" s="41">
        <v>490</v>
      </c>
      <c r="D118" s="28" t="s">
        <v>207</v>
      </c>
      <c r="E118" s="1" t="s">
        <v>6</v>
      </c>
      <c r="F118" s="48" t="s">
        <v>615</v>
      </c>
      <c r="G118" s="39">
        <f>+C105+C107+C111+C112+C116+C122+C128+C136+C137+C141+C142+C152+C153+C154+C155+C156+C157</f>
        <v>4641.66</v>
      </c>
      <c r="H118" s="46"/>
    </row>
    <row r="119" spans="1:8" x14ac:dyDescent="0.25">
      <c r="A119" s="12" t="s">
        <v>205</v>
      </c>
      <c r="B119" s="28" t="s">
        <v>180</v>
      </c>
      <c r="C119" s="41">
        <v>490</v>
      </c>
      <c r="D119" s="28" t="s">
        <v>208</v>
      </c>
      <c r="E119" s="1" t="s">
        <v>6</v>
      </c>
      <c r="F119" s="48" t="s">
        <v>616</v>
      </c>
      <c r="G119" s="39">
        <f>+C129+C130</f>
        <v>666.66</v>
      </c>
      <c r="H119" s="46"/>
    </row>
    <row r="120" spans="1:8" x14ac:dyDescent="0.25">
      <c r="A120" s="12" t="s">
        <v>205</v>
      </c>
      <c r="B120" s="28" t="s">
        <v>100</v>
      </c>
      <c r="C120" s="41">
        <v>116.67</v>
      </c>
      <c r="D120" s="28" t="s">
        <v>209</v>
      </c>
      <c r="E120" s="1" t="s">
        <v>6</v>
      </c>
      <c r="F120" s="39" t="s">
        <v>621</v>
      </c>
      <c r="G120" s="39">
        <f>+C106+C103+C118+C119+C121+C143+C144+C145+C146+C147+C148+C149+C150+C151</f>
        <v>6860</v>
      </c>
      <c r="H120" s="46"/>
    </row>
    <row r="121" spans="1:8" x14ac:dyDescent="0.25">
      <c r="A121" s="12" t="s">
        <v>205</v>
      </c>
      <c r="B121" s="28" t="s">
        <v>40</v>
      </c>
      <c r="C121" s="41">
        <v>490</v>
      </c>
      <c r="D121" s="28" t="s">
        <v>210</v>
      </c>
      <c r="E121" s="1" t="s">
        <v>6</v>
      </c>
      <c r="F121" s="47" t="s">
        <v>6</v>
      </c>
      <c r="G121" s="46">
        <f>SUM(G117:G120)</f>
        <v>13709.96</v>
      </c>
      <c r="H121" s="46"/>
    </row>
    <row r="122" spans="1:8" x14ac:dyDescent="0.25">
      <c r="A122" s="12" t="s">
        <v>211</v>
      </c>
      <c r="B122" s="28" t="s">
        <v>212</v>
      </c>
      <c r="C122" s="41">
        <v>150</v>
      </c>
      <c r="D122" s="28" t="s">
        <v>213</v>
      </c>
      <c r="E122" s="1" t="s">
        <v>6</v>
      </c>
      <c r="F122" s="47" t="s">
        <v>6</v>
      </c>
      <c r="G122" s="46"/>
      <c r="H122" s="46"/>
    </row>
    <row r="123" spans="1:8" x14ac:dyDescent="0.25">
      <c r="A123" s="12" t="s">
        <v>214</v>
      </c>
      <c r="B123" s="28" t="s">
        <v>74</v>
      </c>
      <c r="C123" s="41">
        <v>58.33</v>
      </c>
      <c r="D123" s="28" t="s">
        <v>215</v>
      </c>
      <c r="E123" s="1" t="s">
        <v>6</v>
      </c>
      <c r="F123" s="47" t="s">
        <v>6</v>
      </c>
      <c r="G123" s="46"/>
      <c r="H123" s="46"/>
    </row>
    <row r="124" spans="1:8" x14ac:dyDescent="0.25">
      <c r="A124" s="12" t="s">
        <v>214</v>
      </c>
      <c r="B124" s="12" t="s">
        <v>165</v>
      </c>
      <c r="C124" s="39">
        <v>58.33</v>
      </c>
      <c r="D124" s="12" t="s">
        <v>216</v>
      </c>
      <c r="E124" s="1" t="s">
        <v>6</v>
      </c>
      <c r="F124" s="47" t="s">
        <v>6</v>
      </c>
      <c r="G124" s="46"/>
      <c r="H124" s="46"/>
    </row>
    <row r="125" spans="1:8" x14ac:dyDescent="0.25">
      <c r="A125" s="12" t="s">
        <v>217</v>
      </c>
      <c r="B125" s="12" t="s">
        <v>218</v>
      </c>
      <c r="C125" s="39">
        <v>58.33</v>
      </c>
      <c r="D125" s="12" t="s">
        <v>219</v>
      </c>
      <c r="E125" s="1" t="s">
        <v>6</v>
      </c>
      <c r="F125" s="47" t="s">
        <v>6</v>
      </c>
      <c r="G125" s="46"/>
      <c r="H125" s="46"/>
    </row>
    <row r="126" spans="1:8" x14ac:dyDescent="0.25">
      <c r="A126" s="12" t="s">
        <v>220</v>
      </c>
      <c r="B126" s="12" t="s">
        <v>8</v>
      </c>
      <c r="C126" s="39">
        <v>66.67</v>
      </c>
      <c r="D126" s="12" t="s">
        <v>221</v>
      </c>
      <c r="E126" s="1" t="s">
        <v>6</v>
      </c>
      <c r="F126" s="47" t="s">
        <v>6</v>
      </c>
      <c r="G126" s="46"/>
      <c r="H126" s="46"/>
    </row>
    <row r="127" spans="1:8" s="2" customFormat="1" x14ac:dyDescent="0.25">
      <c r="A127" s="12" t="s">
        <v>220</v>
      </c>
      <c r="B127" s="12" t="s">
        <v>222</v>
      </c>
      <c r="C127" s="39">
        <v>58.33</v>
      </c>
      <c r="D127" s="12" t="s">
        <v>223</v>
      </c>
      <c r="E127" s="3"/>
      <c r="F127" s="47"/>
      <c r="G127" s="46"/>
      <c r="H127" s="46"/>
    </row>
    <row r="128" spans="1:8" x14ac:dyDescent="0.25">
      <c r="A128" s="12" t="s">
        <v>224</v>
      </c>
      <c r="B128" s="12" t="s">
        <v>5</v>
      </c>
      <c r="C128" s="39">
        <v>233.33</v>
      </c>
      <c r="D128" s="12" t="s">
        <v>225</v>
      </c>
      <c r="E128" s="1" t="s">
        <v>6</v>
      </c>
      <c r="F128" s="47" t="s">
        <v>6</v>
      </c>
      <c r="G128" s="46"/>
      <c r="H128" s="46"/>
    </row>
    <row r="129" spans="1:8" x14ac:dyDescent="0.25">
      <c r="A129" s="12" t="s">
        <v>226</v>
      </c>
      <c r="B129" s="12" t="s">
        <v>227</v>
      </c>
      <c r="C129" s="39">
        <v>333.33</v>
      </c>
      <c r="D129" s="12" t="s">
        <v>228</v>
      </c>
      <c r="E129" s="1" t="s">
        <v>6</v>
      </c>
      <c r="F129" s="47" t="s">
        <v>6</v>
      </c>
      <c r="G129" s="46"/>
      <c r="H129" s="46"/>
    </row>
    <row r="130" spans="1:8" x14ac:dyDescent="0.25">
      <c r="A130" s="12" t="s">
        <v>226</v>
      </c>
      <c r="B130" s="12" t="s">
        <v>229</v>
      </c>
      <c r="C130" s="39">
        <v>333.33</v>
      </c>
      <c r="D130" s="12" t="s">
        <v>230</v>
      </c>
      <c r="E130" s="1" t="s">
        <v>6</v>
      </c>
      <c r="F130" s="47" t="s">
        <v>6</v>
      </c>
      <c r="G130" s="46"/>
      <c r="H130" s="46"/>
    </row>
    <row r="131" spans="1:8" x14ac:dyDescent="0.25">
      <c r="A131" s="12" t="s">
        <v>226</v>
      </c>
      <c r="B131" s="12" t="s">
        <v>199</v>
      </c>
      <c r="C131" s="39">
        <v>116.67</v>
      </c>
      <c r="D131" s="12" t="s">
        <v>231</v>
      </c>
      <c r="E131" s="1" t="s">
        <v>6</v>
      </c>
      <c r="F131" s="47" t="s">
        <v>6</v>
      </c>
      <c r="G131" s="46"/>
      <c r="H131" s="46"/>
    </row>
    <row r="132" spans="1:8" x14ac:dyDescent="0.25">
      <c r="A132" s="12" t="s">
        <v>226</v>
      </c>
      <c r="B132" s="12" t="s">
        <v>218</v>
      </c>
      <c r="C132" s="39">
        <v>58.33</v>
      </c>
      <c r="D132" s="12" t="s">
        <v>232</v>
      </c>
      <c r="E132" s="1" t="s">
        <v>6</v>
      </c>
      <c r="F132" s="47" t="s">
        <v>6</v>
      </c>
      <c r="G132" s="46"/>
      <c r="H132" s="46"/>
    </row>
    <row r="133" spans="1:8" x14ac:dyDescent="0.25">
      <c r="A133" s="12" t="s">
        <v>233</v>
      </c>
      <c r="B133" s="12" t="s">
        <v>157</v>
      </c>
      <c r="C133" s="39">
        <v>58.33</v>
      </c>
      <c r="D133" s="12" t="s">
        <v>234</v>
      </c>
      <c r="E133" s="1" t="s">
        <v>6</v>
      </c>
      <c r="F133" s="47" t="s">
        <v>6</v>
      </c>
      <c r="G133" s="46"/>
      <c r="H133" s="46"/>
    </row>
    <row r="134" spans="1:8" x14ac:dyDescent="0.25">
      <c r="A134" s="12" t="s">
        <v>233</v>
      </c>
      <c r="B134" s="12" t="s">
        <v>130</v>
      </c>
      <c r="C134" s="39">
        <v>58.33</v>
      </c>
      <c r="D134" s="12" t="s">
        <v>235</v>
      </c>
      <c r="E134" s="1" t="s">
        <v>6</v>
      </c>
      <c r="F134" s="47" t="s">
        <v>6</v>
      </c>
      <c r="G134" s="46"/>
      <c r="H134" s="46"/>
    </row>
    <row r="135" spans="1:8" x14ac:dyDescent="0.25">
      <c r="A135" s="12" t="s">
        <v>236</v>
      </c>
      <c r="B135" s="12" t="s">
        <v>222</v>
      </c>
      <c r="C135" s="39">
        <v>58.33</v>
      </c>
      <c r="D135" s="12" t="s">
        <v>237</v>
      </c>
      <c r="E135" s="1" t="s">
        <v>6</v>
      </c>
      <c r="F135" s="47" t="s">
        <v>6</v>
      </c>
      <c r="G135" s="46"/>
      <c r="H135" s="46"/>
    </row>
    <row r="136" spans="1:8" x14ac:dyDescent="0.25">
      <c r="A136" s="12" t="s">
        <v>238</v>
      </c>
      <c r="B136" s="12" t="s">
        <v>239</v>
      </c>
      <c r="C136" s="39">
        <v>362.5</v>
      </c>
      <c r="D136" s="12" t="s">
        <v>240</v>
      </c>
      <c r="E136" s="1" t="s">
        <v>6</v>
      </c>
      <c r="F136" s="47" t="s">
        <v>6</v>
      </c>
      <c r="G136" s="46"/>
      <c r="H136" s="46"/>
    </row>
    <row r="137" spans="1:8" x14ac:dyDescent="0.25">
      <c r="A137" s="12" t="s">
        <v>238</v>
      </c>
      <c r="B137" s="12" t="s">
        <v>241</v>
      </c>
      <c r="C137" s="39">
        <v>150</v>
      </c>
      <c r="D137" s="12" t="s">
        <v>242</v>
      </c>
      <c r="E137" s="1" t="s">
        <v>6</v>
      </c>
      <c r="F137" s="47" t="s">
        <v>6</v>
      </c>
      <c r="G137" s="46"/>
      <c r="H137" s="46"/>
    </row>
    <row r="138" spans="1:8" x14ac:dyDescent="0.25">
      <c r="A138" s="12" t="s">
        <v>238</v>
      </c>
      <c r="B138" s="12" t="s">
        <v>157</v>
      </c>
      <c r="C138" s="39">
        <v>58.33</v>
      </c>
      <c r="D138" s="12" t="s">
        <v>243</v>
      </c>
      <c r="E138" s="1" t="s">
        <v>6</v>
      </c>
      <c r="F138" s="47" t="s">
        <v>6</v>
      </c>
      <c r="G138" s="46"/>
      <c r="H138" s="46"/>
    </row>
    <row r="139" spans="1:8" x14ac:dyDescent="0.25">
      <c r="A139" s="12" t="s">
        <v>244</v>
      </c>
      <c r="B139" s="12" t="s">
        <v>165</v>
      </c>
      <c r="C139" s="39">
        <v>58.33</v>
      </c>
      <c r="D139" s="12" t="s">
        <v>245</v>
      </c>
      <c r="E139" s="1" t="s">
        <v>6</v>
      </c>
      <c r="F139" s="47" t="s">
        <v>6</v>
      </c>
      <c r="G139" s="46"/>
      <c r="H139" s="46"/>
    </row>
    <row r="140" spans="1:8" x14ac:dyDescent="0.25">
      <c r="A140" s="12" t="s">
        <v>246</v>
      </c>
      <c r="B140" s="12" t="s">
        <v>247</v>
      </c>
      <c r="C140" s="39">
        <v>41.67</v>
      </c>
      <c r="D140" s="12" t="s">
        <v>248</v>
      </c>
      <c r="E140" s="1" t="s">
        <v>6</v>
      </c>
      <c r="F140" s="47" t="s">
        <v>6</v>
      </c>
      <c r="G140" s="46"/>
      <c r="H140" s="46"/>
    </row>
    <row r="141" spans="1:8" x14ac:dyDescent="0.25">
      <c r="A141" s="12" t="s">
        <v>176</v>
      </c>
      <c r="B141" s="12" t="s">
        <v>79</v>
      </c>
      <c r="C141" s="39">
        <v>108.33</v>
      </c>
      <c r="D141" s="12" t="s">
        <v>530</v>
      </c>
      <c r="E141" s="1" t="s">
        <v>6</v>
      </c>
      <c r="F141" s="47" t="s">
        <v>6</v>
      </c>
      <c r="G141" s="46"/>
      <c r="H141" s="46"/>
    </row>
    <row r="142" spans="1:8" x14ac:dyDescent="0.25">
      <c r="A142" s="12" t="s">
        <v>176</v>
      </c>
      <c r="B142" s="28" t="s">
        <v>488</v>
      </c>
      <c r="C142" s="41">
        <v>1350</v>
      </c>
      <c r="D142" s="28" t="s">
        <v>531</v>
      </c>
      <c r="E142" s="1" t="s">
        <v>6</v>
      </c>
      <c r="F142" s="47" t="s">
        <v>6</v>
      </c>
      <c r="G142" s="46"/>
      <c r="H142" s="46"/>
    </row>
    <row r="143" spans="1:8" x14ac:dyDescent="0.25">
      <c r="A143" s="12" t="s">
        <v>176</v>
      </c>
      <c r="B143" s="28" t="s">
        <v>11</v>
      </c>
      <c r="C143" s="41">
        <v>490</v>
      </c>
      <c r="D143" s="28" t="s">
        <v>532</v>
      </c>
      <c r="E143" s="1" t="s">
        <v>6</v>
      </c>
      <c r="F143" s="47" t="s">
        <v>6</v>
      </c>
      <c r="G143" s="46"/>
      <c r="H143" s="46"/>
    </row>
    <row r="144" spans="1:8" x14ac:dyDescent="0.25">
      <c r="A144" s="12" t="s">
        <v>176</v>
      </c>
      <c r="B144" s="28" t="s">
        <v>49</v>
      </c>
      <c r="C144" s="41">
        <v>490</v>
      </c>
      <c r="D144" s="28" t="s">
        <v>533</v>
      </c>
      <c r="E144" s="1" t="s">
        <v>6</v>
      </c>
      <c r="F144" s="47" t="s">
        <v>6</v>
      </c>
      <c r="G144" s="46"/>
      <c r="H144" s="46"/>
    </row>
    <row r="145" spans="1:12" s="2" customFormat="1" x14ac:dyDescent="0.25">
      <c r="A145" s="12" t="s">
        <v>176</v>
      </c>
      <c r="B145" s="28" t="s">
        <v>30</v>
      </c>
      <c r="C145" s="41">
        <v>490</v>
      </c>
      <c r="D145" s="28" t="s">
        <v>534</v>
      </c>
      <c r="E145" s="3"/>
      <c r="F145" s="47"/>
      <c r="G145" s="46"/>
      <c r="H145" s="46"/>
      <c r="I145"/>
      <c r="J145"/>
      <c r="K145"/>
      <c r="L145"/>
    </row>
    <row r="146" spans="1:12" x14ac:dyDescent="0.25">
      <c r="A146" s="12" t="s">
        <v>176</v>
      </c>
      <c r="B146" s="28" t="s">
        <v>26</v>
      </c>
      <c r="C146" s="41">
        <v>490</v>
      </c>
      <c r="D146" s="28" t="s">
        <v>535</v>
      </c>
      <c r="E146" s="1" t="s">
        <v>6</v>
      </c>
      <c r="F146" s="47" t="s">
        <v>6</v>
      </c>
      <c r="G146" s="46"/>
      <c r="H146" s="46"/>
    </row>
    <row r="147" spans="1:12" x14ac:dyDescent="0.25">
      <c r="A147" s="12" t="s">
        <v>176</v>
      </c>
      <c r="B147" s="28" t="s">
        <v>492</v>
      </c>
      <c r="C147" s="41">
        <v>490</v>
      </c>
      <c r="D147" s="28" t="s">
        <v>536</v>
      </c>
      <c r="E147" s="1" t="s">
        <v>6</v>
      </c>
      <c r="F147" s="47" t="s">
        <v>6</v>
      </c>
      <c r="G147" s="46"/>
      <c r="H147" s="46"/>
    </row>
    <row r="148" spans="1:12" x14ac:dyDescent="0.25">
      <c r="A148" s="12" t="s">
        <v>176</v>
      </c>
      <c r="B148" s="28" t="s">
        <v>283</v>
      </c>
      <c r="C148" s="41">
        <v>490</v>
      </c>
      <c r="D148" s="28" t="s">
        <v>537</v>
      </c>
      <c r="E148" s="1" t="s">
        <v>6</v>
      </c>
      <c r="F148" s="47" t="s">
        <v>6</v>
      </c>
      <c r="G148" s="46"/>
      <c r="H148" s="46"/>
    </row>
    <row r="149" spans="1:12" x14ac:dyDescent="0.25">
      <c r="A149" s="12" t="s">
        <v>176</v>
      </c>
      <c r="B149" s="28" t="s">
        <v>493</v>
      </c>
      <c r="C149" s="41">
        <v>490</v>
      </c>
      <c r="D149" s="28" t="s">
        <v>538</v>
      </c>
      <c r="E149" s="1" t="s">
        <v>6</v>
      </c>
      <c r="F149" s="47" t="s">
        <v>6</v>
      </c>
      <c r="G149" s="46"/>
      <c r="H149" s="46"/>
    </row>
    <row r="150" spans="1:12" x14ac:dyDescent="0.25">
      <c r="A150" s="12" t="s">
        <v>176</v>
      </c>
      <c r="B150" s="28" t="s">
        <v>488</v>
      </c>
      <c r="C150" s="41">
        <v>490</v>
      </c>
      <c r="D150" s="28" t="s">
        <v>539</v>
      </c>
      <c r="E150" s="1" t="s">
        <v>6</v>
      </c>
      <c r="F150" s="47" t="s">
        <v>6</v>
      </c>
      <c r="G150" s="46"/>
      <c r="H150" s="46"/>
    </row>
    <row r="151" spans="1:12" x14ac:dyDescent="0.25">
      <c r="A151" s="12" t="s">
        <v>176</v>
      </c>
      <c r="B151" s="28" t="s">
        <v>494</v>
      </c>
      <c r="C151" s="41">
        <v>490</v>
      </c>
      <c r="D151" s="28" t="s">
        <v>540</v>
      </c>
      <c r="E151" s="1" t="s">
        <v>6</v>
      </c>
      <c r="F151" s="47" t="s">
        <v>6</v>
      </c>
      <c r="G151" s="46"/>
      <c r="H151" s="46"/>
    </row>
    <row r="152" spans="1:12" x14ac:dyDescent="0.25">
      <c r="A152" s="12" t="s">
        <v>183</v>
      </c>
      <c r="B152" s="28" t="s">
        <v>495</v>
      </c>
      <c r="C152" s="41">
        <v>150</v>
      </c>
      <c r="D152" s="28" t="s">
        <v>541</v>
      </c>
      <c r="E152" s="1" t="s">
        <v>6</v>
      </c>
      <c r="F152" s="47" t="s">
        <v>6</v>
      </c>
      <c r="G152" s="46"/>
      <c r="H152" s="46"/>
    </row>
    <row r="153" spans="1:12" x14ac:dyDescent="0.25">
      <c r="A153" s="12" t="s">
        <v>183</v>
      </c>
      <c r="B153" s="12" t="s">
        <v>496</v>
      </c>
      <c r="C153" s="39">
        <v>150</v>
      </c>
      <c r="D153" s="12" t="s">
        <v>542</v>
      </c>
      <c r="E153" s="1" t="s">
        <v>6</v>
      </c>
      <c r="F153" s="47" t="s">
        <v>6</v>
      </c>
      <c r="G153" s="46"/>
      <c r="H153" s="46"/>
    </row>
    <row r="154" spans="1:12" x14ac:dyDescent="0.25">
      <c r="A154" s="12" t="s">
        <v>188</v>
      </c>
      <c r="B154" s="12" t="s">
        <v>487</v>
      </c>
      <c r="C154" s="39">
        <v>362.5</v>
      </c>
      <c r="D154" s="12" t="s">
        <v>543</v>
      </c>
      <c r="E154" s="1" t="s">
        <v>6</v>
      </c>
      <c r="F154" s="47" t="s">
        <v>6</v>
      </c>
      <c r="G154" s="46"/>
      <c r="H154" s="46"/>
    </row>
    <row r="155" spans="1:12" x14ac:dyDescent="0.25">
      <c r="A155" s="12" t="s">
        <v>205</v>
      </c>
      <c r="B155" s="12" t="s">
        <v>497</v>
      </c>
      <c r="C155" s="39">
        <v>362.5</v>
      </c>
      <c r="D155" s="12" t="s">
        <v>544</v>
      </c>
      <c r="E155" s="1" t="s">
        <v>6</v>
      </c>
      <c r="F155" s="47" t="s">
        <v>6</v>
      </c>
      <c r="G155" s="46"/>
      <c r="H155" s="46"/>
    </row>
    <row r="156" spans="1:12" x14ac:dyDescent="0.25">
      <c r="A156" s="12" t="s">
        <v>220</v>
      </c>
      <c r="B156" s="12" t="s">
        <v>490</v>
      </c>
      <c r="C156" s="39">
        <v>362.5</v>
      </c>
      <c r="D156" s="12" t="s">
        <v>545</v>
      </c>
      <c r="E156" s="1" t="s">
        <v>6</v>
      </c>
      <c r="F156" s="47" t="s">
        <v>6</v>
      </c>
      <c r="G156" s="46"/>
      <c r="H156" s="46"/>
    </row>
    <row r="157" spans="1:12" x14ac:dyDescent="0.25">
      <c r="A157" s="12" t="s">
        <v>224</v>
      </c>
      <c r="B157" s="12" t="s">
        <v>108</v>
      </c>
      <c r="C157" s="39">
        <v>150</v>
      </c>
      <c r="D157" s="12" t="s">
        <v>546</v>
      </c>
      <c r="E157" s="1" t="s">
        <v>6</v>
      </c>
      <c r="F157" s="47" t="s">
        <v>6</v>
      </c>
      <c r="G157" s="46"/>
      <c r="H157" s="46"/>
    </row>
    <row r="158" spans="1:12" x14ac:dyDescent="0.25">
      <c r="A158" s="14" t="s">
        <v>603</v>
      </c>
      <c r="B158" s="14"/>
      <c r="C158" s="40">
        <f>SUM(C103:C157)</f>
        <v>13709.96</v>
      </c>
      <c r="D158" s="15"/>
      <c r="E158" s="1" t="s">
        <v>6</v>
      </c>
      <c r="F158" s="47" t="s">
        <v>6</v>
      </c>
      <c r="G158" s="46"/>
      <c r="H158" s="46"/>
    </row>
    <row r="159" spans="1:12" x14ac:dyDescent="0.25">
      <c r="A159" s="12" t="s">
        <v>249</v>
      </c>
      <c r="B159" s="12" t="s">
        <v>8</v>
      </c>
      <c r="C159" s="39">
        <v>66.67</v>
      </c>
      <c r="D159" s="12" t="s">
        <v>250</v>
      </c>
      <c r="E159" s="1" t="s">
        <v>6</v>
      </c>
      <c r="F159" s="47" t="s">
        <v>6</v>
      </c>
      <c r="G159" s="46"/>
      <c r="H159" s="46"/>
    </row>
    <row r="160" spans="1:12" x14ac:dyDescent="0.25">
      <c r="A160" s="12" t="s">
        <v>249</v>
      </c>
      <c r="B160" s="12" t="s">
        <v>74</v>
      </c>
      <c r="C160" s="39">
        <v>58.33</v>
      </c>
      <c r="D160" s="12" t="s">
        <v>251</v>
      </c>
      <c r="E160" s="1" t="s">
        <v>6</v>
      </c>
      <c r="F160" s="47" t="s">
        <v>6</v>
      </c>
      <c r="G160" s="46"/>
      <c r="H160" s="46"/>
    </row>
    <row r="161" spans="1:8" x14ac:dyDescent="0.25">
      <c r="A161" s="12" t="s">
        <v>252</v>
      </c>
      <c r="B161" s="28" t="s">
        <v>222</v>
      </c>
      <c r="C161" s="41">
        <v>58.33</v>
      </c>
      <c r="D161" s="28" t="s">
        <v>253</v>
      </c>
      <c r="E161" s="1" t="s">
        <v>6</v>
      </c>
      <c r="F161" s="47" t="s">
        <v>6</v>
      </c>
      <c r="G161" s="46"/>
      <c r="H161" s="46"/>
    </row>
    <row r="162" spans="1:8" x14ac:dyDescent="0.25">
      <c r="A162" s="12" t="s">
        <v>254</v>
      </c>
      <c r="B162" s="28" t="s">
        <v>21</v>
      </c>
      <c r="C162" s="41">
        <v>490</v>
      </c>
      <c r="D162" s="28" t="s">
        <v>255</v>
      </c>
      <c r="E162" s="1" t="s">
        <v>6</v>
      </c>
      <c r="F162" s="47" t="s">
        <v>6</v>
      </c>
      <c r="G162" s="46"/>
      <c r="H162" s="46"/>
    </row>
    <row r="163" spans="1:8" x14ac:dyDescent="0.25">
      <c r="A163" s="12" t="s">
        <v>257</v>
      </c>
      <c r="B163" s="28" t="s">
        <v>79</v>
      </c>
      <c r="C163" s="41">
        <v>216.67</v>
      </c>
      <c r="D163" s="28" t="s">
        <v>258</v>
      </c>
      <c r="E163" s="1" t="s">
        <v>6</v>
      </c>
      <c r="F163" s="47" t="s">
        <v>6</v>
      </c>
      <c r="G163" s="46"/>
      <c r="H163" s="46"/>
    </row>
    <row r="164" spans="1:8" x14ac:dyDescent="0.25">
      <c r="A164" s="12" t="s">
        <v>259</v>
      </c>
      <c r="B164" s="12" t="s">
        <v>8</v>
      </c>
      <c r="C164" s="39">
        <v>66.67</v>
      </c>
      <c r="D164" s="12" t="s">
        <v>260</v>
      </c>
      <c r="E164" s="1" t="s">
        <v>6</v>
      </c>
      <c r="F164" s="47" t="s">
        <v>6</v>
      </c>
      <c r="G164" s="46"/>
      <c r="H164" s="46"/>
    </row>
    <row r="165" spans="1:8" x14ac:dyDescent="0.25">
      <c r="A165" s="12" t="s">
        <v>261</v>
      </c>
      <c r="B165" s="12" t="s">
        <v>165</v>
      </c>
      <c r="C165" s="39">
        <v>58.33</v>
      </c>
      <c r="D165" s="12" t="s">
        <v>262</v>
      </c>
      <c r="E165" s="1" t="s">
        <v>6</v>
      </c>
      <c r="F165" s="47" t="s">
        <v>6</v>
      </c>
      <c r="G165" s="46"/>
      <c r="H165" s="46"/>
    </row>
    <row r="166" spans="1:8" x14ac:dyDescent="0.25">
      <c r="A166" s="12" t="s">
        <v>263</v>
      </c>
      <c r="B166" s="12" t="s">
        <v>264</v>
      </c>
      <c r="C166" s="39">
        <v>150</v>
      </c>
      <c r="D166" s="12" t="s">
        <v>265</v>
      </c>
      <c r="E166" s="1" t="s">
        <v>6</v>
      </c>
      <c r="F166" s="47" t="s">
        <v>6</v>
      </c>
      <c r="G166" s="46"/>
      <c r="H166" s="46"/>
    </row>
    <row r="167" spans="1:8" x14ac:dyDescent="0.25">
      <c r="A167" s="12" t="s">
        <v>266</v>
      </c>
      <c r="B167" s="12" t="s">
        <v>28</v>
      </c>
      <c r="C167" s="39">
        <v>362.5</v>
      </c>
      <c r="D167" s="12" t="s">
        <v>267</v>
      </c>
      <c r="E167" s="1" t="s">
        <v>6</v>
      </c>
      <c r="F167" s="47" t="s">
        <v>6</v>
      </c>
      <c r="G167" s="46"/>
      <c r="H167" s="46"/>
    </row>
    <row r="168" spans="1:8" x14ac:dyDescent="0.25">
      <c r="A168" s="12" t="s">
        <v>266</v>
      </c>
      <c r="B168" s="12" t="s">
        <v>268</v>
      </c>
      <c r="C168" s="39">
        <v>58.33</v>
      </c>
      <c r="D168" s="12" t="s">
        <v>269</v>
      </c>
      <c r="E168" s="1" t="s">
        <v>6</v>
      </c>
      <c r="F168" s="47" t="s">
        <v>6</v>
      </c>
      <c r="G168" s="46"/>
      <c r="H168" s="46"/>
    </row>
    <row r="169" spans="1:8" x14ac:dyDescent="0.25">
      <c r="A169" s="12" t="s">
        <v>270</v>
      </c>
      <c r="B169" s="12" t="s">
        <v>165</v>
      </c>
      <c r="C169" s="39">
        <v>58.33</v>
      </c>
      <c r="D169" s="12" t="s">
        <v>271</v>
      </c>
      <c r="E169" s="1" t="s">
        <v>6</v>
      </c>
      <c r="F169" s="47" t="s">
        <v>6</v>
      </c>
      <c r="G169" s="46"/>
      <c r="H169" s="46"/>
    </row>
    <row r="170" spans="1:8" x14ac:dyDescent="0.25">
      <c r="A170" s="12" t="s">
        <v>270</v>
      </c>
      <c r="B170" s="12" t="s">
        <v>157</v>
      </c>
      <c r="C170" s="39">
        <v>58.33</v>
      </c>
      <c r="D170" s="12" t="s">
        <v>272</v>
      </c>
      <c r="E170" s="1" t="s">
        <v>6</v>
      </c>
      <c r="F170" s="47" t="s">
        <v>6</v>
      </c>
      <c r="G170" s="46"/>
      <c r="H170" s="46"/>
    </row>
    <row r="171" spans="1:8" x14ac:dyDescent="0.25">
      <c r="A171" s="12" t="s">
        <v>270</v>
      </c>
      <c r="B171" s="12" t="s">
        <v>197</v>
      </c>
      <c r="C171" s="39">
        <v>104.17</v>
      </c>
      <c r="D171" s="12" t="s">
        <v>273</v>
      </c>
      <c r="E171" s="1" t="s">
        <v>6</v>
      </c>
      <c r="F171" s="51">
        <v>42767</v>
      </c>
      <c r="G171" s="51"/>
      <c r="H171" s="46"/>
    </row>
    <row r="172" spans="1:8" x14ac:dyDescent="0.25">
      <c r="A172" s="12" t="s">
        <v>274</v>
      </c>
      <c r="B172" s="12" t="s">
        <v>74</v>
      </c>
      <c r="C172" s="39">
        <v>58.33</v>
      </c>
      <c r="D172" s="12" t="s">
        <v>275</v>
      </c>
      <c r="E172" s="1" t="s">
        <v>6</v>
      </c>
      <c r="F172" s="48" t="s">
        <v>614</v>
      </c>
      <c r="G172" s="39">
        <f>+C159+C160+C161+C164+C165+C168+C169+C170+C171+C172+C173</f>
        <v>720.81999999999994</v>
      </c>
      <c r="H172" s="46"/>
    </row>
    <row r="173" spans="1:8" x14ac:dyDescent="0.25">
      <c r="A173" s="12" t="s">
        <v>276</v>
      </c>
      <c r="B173" s="12" t="s">
        <v>197</v>
      </c>
      <c r="C173" s="39">
        <v>75</v>
      </c>
      <c r="D173" s="12" t="s">
        <v>277</v>
      </c>
      <c r="E173" s="1" t="s">
        <v>6</v>
      </c>
      <c r="F173" s="48" t="s">
        <v>615</v>
      </c>
      <c r="G173" s="39">
        <f>+C163+C166+C167+C174+C175+C176+C179+C180+C182+C184</f>
        <v>3404.17</v>
      </c>
      <c r="H173" s="46"/>
    </row>
    <row r="174" spans="1:8" x14ac:dyDescent="0.25">
      <c r="A174" s="12" t="s">
        <v>276</v>
      </c>
      <c r="B174" s="12" t="s">
        <v>174</v>
      </c>
      <c r="C174" s="39">
        <v>362.5</v>
      </c>
      <c r="D174" s="12" t="s">
        <v>278</v>
      </c>
      <c r="E174" s="1" t="s">
        <v>6</v>
      </c>
      <c r="F174" s="48" t="s">
        <v>616</v>
      </c>
      <c r="G174" s="39">
        <f>+C177</f>
        <v>333.33</v>
      </c>
      <c r="H174" s="46"/>
    </row>
    <row r="175" spans="1:8" s="2" customFormat="1" x14ac:dyDescent="0.25">
      <c r="A175" s="12" t="s">
        <v>252</v>
      </c>
      <c r="B175" s="12" t="s">
        <v>5</v>
      </c>
      <c r="C175" s="39">
        <v>1350</v>
      </c>
      <c r="D175" s="12" t="s">
        <v>547</v>
      </c>
      <c r="E175" s="3"/>
      <c r="F175" s="39" t="s">
        <v>621</v>
      </c>
      <c r="G175" s="39">
        <f>+C162+C178+C181+C183+C185</f>
        <v>2450</v>
      </c>
      <c r="H175" s="46"/>
    </row>
    <row r="176" spans="1:8" x14ac:dyDescent="0.25">
      <c r="A176" s="12" t="s">
        <v>254</v>
      </c>
      <c r="B176" s="12" t="s">
        <v>498</v>
      </c>
      <c r="C176" s="39">
        <v>362.5</v>
      </c>
      <c r="D176" s="12" t="s">
        <v>548</v>
      </c>
      <c r="E176" s="1" t="s">
        <v>6</v>
      </c>
      <c r="F176" s="47" t="s">
        <v>6</v>
      </c>
      <c r="G176" s="46">
        <f>SUM(G172:G175)</f>
        <v>6908.32</v>
      </c>
      <c r="H176" s="46"/>
    </row>
    <row r="177" spans="1:8" x14ac:dyDescent="0.25">
      <c r="A177" s="12" t="s">
        <v>256</v>
      </c>
      <c r="B177" s="12" t="s">
        <v>227</v>
      </c>
      <c r="C177" s="39">
        <v>333.33</v>
      </c>
      <c r="D177" s="12" t="s">
        <v>549</v>
      </c>
      <c r="E177" s="1" t="s">
        <v>6</v>
      </c>
      <c r="F177" s="47" t="s">
        <v>6</v>
      </c>
      <c r="G177" s="46"/>
      <c r="H177" s="46"/>
    </row>
    <row r="178" spans="1:8" x14ac:dyDescent="0.25">
      <c r="A178" s="12" t="s">
        <v>259</v>
      </c>
      <c r="B178" s="28" t="s">
        <v>227</v>
      </c>
      <c r="C178" s="41">
        <v>490</v>
      </c>
      <c r="D178" s="28" t="s">
        <v>550</v>
      </c>
      <c r="E178" s="1" t="s">
        <v>6</v>
      </c>
      <c r="F178" s="47" t="s">
        <v>6</v>
      </c>
      <c r="G178" s="46"/>
      <c r="H178" s="46"/>
    </row>
    <row r="179" spans="1:8" x14ac:dyDescent="0.25">
      <c r="A179" s="12" t="s">
        <v>263</v>
      </c>
      <c r="B179" s="12" t="s">
        <v>499</v>
      </c>
      <c r="C179" s="39">
        <v>150</v>
      </c>
      <c r="D179" s="12" t="s">
        <v>551</v>
      </c>
      <c r="E179" s="1" t="s">
        <v>6</v>
      </c>
      <c r="F179" s="47" t="s">
        <v>6</v>
      </c>
      <c r="G179" s="46"/>
      <c r="H179" s="46"/>
    </row>
    <row r="180" spans="1:8" x14ac:dyDescent="0.25">
      <c r="A180" s="12" t="s">
        <v>266</v>
      </c>
      <c r="B180" s="12" t="s">
        <v>434</v>
      </c>
      <c r="C180" s="39">
        <v>150</v>
      </c>
      <c r="D180" s="12" t="s">
        <v>552</v>
      </c>
      <c r="E180" s="1" t="s">
        <v>6</v>
      </c>
      <c r="F180" s="47" t="s">
        <v>6</v>
      </c>
      <c r="G180" s="46"/>
      <c r="H180" s="46"/>
    </row>
    <row r="181" spans="1:8" x14ac:dyDescent="0.25">
      <c r="A181" s="12" t="s">
        <v>270</v>
      </c>
      <c r="B181" s="12" t="s">
        <v>212</v>
      </c>
      <c r="C181" s="39">
        <v>490</v>
      </c>
      <c r="D181" s="12" t="s">
        <v>553</v>
      </c>
      <c r="E181" s="1" t="s">
        <v>6</v>
      </c>
      <c r="F181" s="47" t="s">
        <v>6</v>
      </c>
      <c r="G181" s="46"/>
      <c r="H181" s="46"/>
    </row>
    <row r="182" spans="1:8" x14ac:dyDescent="0.25">
      <c r="A182" s="12" t="s">
        <v>474</v>
      </c>
      <c r="B182" s="12" t="s">
        <v>494</v>
      </c>
      <c r="C182" s="39">
        <v>150</v>
      </c>
      <c r="D182" s="12" t="s">
        <v>554</v>
      </c>
      <c r="E182" s="1" t="s">
        <v>6</v>
      </c>
      <c r="F182" s="47" t="s">
        <v>6</v>
      </c>
      <c r="G182" s="46"/>
      <c r="H182" s="46"/>
    </row>
    <row r="183" spans="1:8" x14ac:dyDescent="0.25">
      <c r="A183" s="12" t="s">
        <v>475</v>
      </c>
      <c r="B183" s="28" t="s">
        <v>241</v>
      </c>
      <c r="C183" s="41">
        <v>490</v>
      </c>
      <c r="D183" s="28" t="s">
        <v>555</v>
      </c>
      <c r="E183" s="1" t="s">
        <v>6</v>
      </c>
      <c r="F183" s="47" t="s">
        <v>6</v>
      </c>
      <c r="G183" s="46"/>
      <c r="H183" s="46"/>
    </row>
    <row r="184" spans="1:8" x14ac:dyDescent="0.25">
      <c r="A184" s="12" t="s">
        <v>475</v>
      </c>
      <c r="B184" s="28" t="s">
        <v>500</v>
      </c>
      <c r="C184" s="41">
        <v>150</v>
      </c>
      <c r="D184" s="28" t="s">
        <v>556</v>
      </c>
      <c r="E184" s="1" t="s">
        <v>6</v>
      </c>
      <c r="F184" s="47" t="s">
        <v>6</v>
      </c>
      <c r="G184" s="46"/>
      <c r="H184" s="46"/>
    </row>
    <row r="185" spans="1:8" x14ac:dyDescent="0.25">
      <c r="A185" s="12" t="s">
        <v>274</v>
      </c>
      <c r="B185" s="28" t="s">
        <v>501</v>
      </c>
      <c r="C185" s="41">
        <v>490</v>
      </c>
      <c r="D185" s="28" t="s">
        <v>557</v>
      </c>
      <c r="E185" s="1" t="s">
        <v>6</v>
      </c>
      <c r="F185" s="47" t="s">
        <v>6</v>
      </c>
      <c r="G185" s="46"/>
      <c r="H185" s="46"/>
    </row>
    <row r="186" spans="1:8" x14ac:dyDescent="0.25">
      <c r="A186" s="14" t="s">
        <v>602</v>
      </c>
      <c r="B186" s="14"/>
      <c r="C186" s="40">
        <f>SUM(C159:C185)</f>
        <v>6908.32</v>
      </c>
      <c r="D186" s="15"/>
      <c r="E186" s="1" t="s">
        <v>6</v>
      </c>
      <c r="F186" s="47" t="s">
        <v>6</v>
      </c>
      <c r="G186" s="46"/>
      <c r="H186" s="46"/>
    </row>
    <row r="187" spans="1:8" x14ac:dyDescent="0.25">
      <c r="A187" s="12" t="s">
        <v>279</v>
      </c>
      <c r="B187" s="12" t="s">
        <v>229</v>
      </c>
      <c r="C187" s="39">
        <v>490</v>
      </c>
      <c r="D187" s="12" t="s">
        <v>280</v>
      </c>
      <c r="E187" s="1" t="s">
        <v>6</v>
      </c>
      <c r="F187" s="47" t="s">
        <v>6</v>
      </c>
      <c r="G187" s="46"/>
      <c r="H187" s="46"/>
    </row>
    <row r="188" spans="1:8" x14ac:dyDescent="0.25">
      <c r="A188" s="12" t="s">
        <v>279</v>
      </c>
      <c r="B188" s="12" t="s">
        <v>229</v>
      </c>
      <c r="C188" s="39">
        <v>333.33</v>
      </c>
      <c r="D188" s="12" t="s">
        <v>281</v>
      </c>
      <c r="E188" s="1" t="s">
        <v>6</v>
      </c>
      <c r="F188" s="47" t="s">
        <v>6</v>
      </c>
      <c r="G188" s="46"/>
      <c r="H188" s="46"/>
    </row>
    <row r="189" spans="1:8" x14ac:dyDescent="0.25">
      <c r="A189" s="12" t="s">
        <v>282</v>
      </c>
      <c r="B189" s="12" t="s">
        <v>283</v>
      </c>
      <c r="C189" s="39">
        <v>150</v>
      </c>
      <c r="D189" s="12" t="s">
        <v>284</v>
      </c>
      <c r="E189" s="1" t="s">
        <v>6</v>
      </c>
      <c r="F189" s="47" t="s">
        <v>6</v>
      </c>
      <c r="G189" s="46"/>
      <c r="H189" s="46"/>
    </row>
    <row r="190" spans="1:8" x14ac:dyDescent="0.25">
      <c r="A190" s="12" t="s">
        <v>285</v>
      </c>
      <c r="B190" s="12" t="s">
        <v>286</v>
      </c>
      <c r="C190" s="39">
        <v>490</v>
      </c>
      <c r="D190" s="12" t="s">
        <v>287</v>
      </c>
      <c r="E190" s="1" t="s">
        <v>6</v>
      </c>
      <c r="F190" s="47" t="s">
        <v>6</v>
      </c>
      <c r="G190" s="46"/>
      <c r="H190" s="46"/>
    </row>
    <row r="191" spans="1:8" x14ac:dyDescent="0.25">
      <c r="A191" s="12" t="s">
        <v>288</v>
      </c>
      <c r="B191" s="12" t="s">
        <v>239</v>
      </c>
      <c r="C191" s="39">
        <v>362.5</v>
      </c>
      <c r="D191" s="12" t="s">
        <v>289</v>
      </c>
      <c r="E191" s="1" t="s">
        <v>6</v>
      </c>
      <c r="F191" s="47" t="s">
        <v>6</v>
      </c>
      <c r="G191" s="46"/>
      <c r="H191" s="46"/>
    </row>
    <row r="192" spans="1:8" x14ac:dyDescent="0.25">
      <c r="A192" s="12" t="s">
        <v>288</v>
      </c>
      <c r="B192" s="12" t="s">
        <v>197</v>
      </c>
      <c r="C192" s="39">
        <v>50</v>
      </c>
      <c r="D192" s="12" t="s">
        <v>290</v>
      </c>
      <c r="E192" s="1" t="s">
        <v>6</v>
      </c>
      <c r="F192" s="47" t="s">
        <v>6</v>
      </c>
      <c r="G192" s="46"/>
      <c r="H192" s="46"/>
    </row>
    <row r="193" spans="1:8" x14ac:dyDescent="0.25">
      <c r="A193" s="12" t="s">
        <v>291</v>
      </c>
      <c r="B193" s="12" t="s">
        <v>21</v>
      </c>
      <c r="C193" s="39">
        <v>700</v>
      </c>
      <c r="D193" s="12" t="s">
        <v>292</v>
      </c>
      <c r="E193" s="1" t="s">
        <v>6</v>
      </c>
      <c r="F193" s="47" t="s">
        <v>6</v>
      </c>
      <c r="G193" s="46"/>
      <c r="H193" s="46"/>
    </row>
    <row r="194" spans="1:8" x14ac:dyDescent="0.25">
      <c r="A194" s="12" t="s">
        <v>293</v>
      </c>
      <c r="B194" s="12" t="s">
        <v>160</v>
      </c>
      <c r="C194" s="39">
        <v>150</v>
      </c>
      <c r="D194" s="12" t="s">
        <v>294</v>
      </c>
      <c r="E194" s="1" t="s">
        <v>6</v>
      </c>
      <c r="F194" s="47" t="s">
        <v>6</v>
      </c>
      <c r="G194" s="46"/>
      <c r="H194" s="46"/>
    </row>
    <row r="195" spans="1:8" s="2" customFormat="1" x14ac:dyDescent="0.25">
      <c r="A195" s="12" t="s">
        <v>293</v>
      </c>
      <c r="B195" s="12" t="s">
        <v>229</v>
      </c>
      <c r="C195" s="39">
        <v>333.33</v>
      </c>
      <c r="D195" s="12" t="s">
        <v>295</v>
      </c>
      <c r="E195" s="3"/>
      <c r="F195" s="47"/>
      <c r="G195" s="46"/>
      <c r="H195" s="46"/>
    </row>
    <row r="196" spans="1:8" x14ac:dyDescent="0.25">
      <c r="A196" s="12" t="s">
        <v>293</v>
      </c>
      <c r="B196" s="12" t="s">
        <v>296</v>
      </c>
      <c r="C196" s="39">
        <v>66.67</v>
      </c>
      <c r="D196" s="12" t="s">
        <v>297</v>
      </c>
      <c r="E196" s="1" t="s">
        <v>6</v>
      </c>
      <c r="F196" s="47" t="s">
        <v>6</v>
      </c>
      <c r="G196" s="46"/>
      <c r="H196" s="46"/>
    </row>
    <row r="197" spans="1:8" x14ac:dyDescent="0.25">
      <c r="A197" s="12" t="s">
        <v>293</v>
      </c>
      <c r="B197" s="12" t="s">
        <v>296</v>
      </c>
      <c r="C197" s="39">
        <v>66.67</v>
      </c>
      <c r="D197" s="12" t="s">
        <v>298</v>
      </c>
      <c r="E197" s="1" t="s">
        <v>6</v>
      </c>
      <c r="F197" s="47" t="s">
        <v>6</v>
      </c>
      <c r="G197" s="46"/>
      <c r="H197" s="46"/>
    </row>
    <row r="198" spans="1:8" x14ac:dyDescent="0.25">
      <c r="A198" s="12" t="s">
        <v>293</v>
      </c>
      <c r="B198" s="12" t="s">
        <v>296</v>
      </c>
      <c r="C198" s="39">
        <v>66.67</v>
      </c>
      <c r="D198" s="12" t="s">
        <v>299</v>
      </c>
      <c r="E198" s="1" t="s">
        <v>6</v>
      </c>
      <c r="F198" s="47" t="s">
        <v>6</v>
      </c>
      <c r="G198" s="46"/>
      <c r="H198" s="46"/>
    </row>
    <row r="199" spans="1:8" x14ac:dyDescent="0.25">
      <c r="A199" s="12" t="s">
        <v>293</v>
      </c>
      <c r="B199" s="12" t="s">
        <v>300</v>
      </c>
      <c r="C199" s="39">
        <v>50</v>
      </c>
      <c r="D199" s="12" t="s">
        <v>301</v>
      </c>
      <c r="E199" s="1" t="s">
        <v>6</v>
      </c>
      <c r="F199" s="47" t="s">
        <v>6</v>
      </c>
      <c r="G199" s="46"/>
      <c r="H199" s="46"/>
    </row>
    <row r="200" spans="1:8" x14ac:dyDescent="0.25">
      <c r="A200" s="12" t="s">
        <v>293</v>
      </c>
      <c r="B200" s="12" t="s">
        <v>302</v>
      </c>
      <c r="C200" s="39">
        <v>50</v>
      </c>
      <c r="D200" s="12" t="s">
        <v>303</v>
      </c>
      <c r="E200" s="1" t="s">
        <v>6</v>
      </c>
      <c r="F200" s="47" t="s">
        <v>6</v>
      </c>
      <c r="G200" s="46"/>
      <c r="H200" s="46"/>
    </row>
    <row r="201" spans="1:8" x14ac:dyDescent="0.25">
      <c r="A201" s="12" t="s">
        <v>293</v>
      </c>
      <c r="B201" s="12" t="s">
        <v>304</v>
      </c>
      <c r="C201" s="39">
        <v>58.33</v>
      </c>
      <c r="D201" s="12" t="s">
        <v>305</v>
      </c>
      <c r="E201" s="1" t="s">
        <v>6</v>
      </c>
      <c r="F201" s="47" t="s">
        <v>6</v>
      </c>
      <c r="G201" s="46"/>
      <c r="H201" s="46"/>
    </row>
    <row r="202" spans="1:8" x14ac:dyDescent="0.25">
      <c r="A202" s="12" t="s">
        <v>293</v>
      </c>
      <c r="B202" s="12" t="s">
        <v>165</v>
      </c>
      <c r="C202" s="39">
        <v>58.33</v>
      </c>
      <c r="D202" s="12" t="s">
        <v>306</v>
      </c>
      <c r="E202" s="1" t="s">
        <v>6</v>
      </c>
      <c r="F202" s="47" t="s">
        <v>6</v>
      </c>
      <c r="G202" s="46"/>
      <c r="H202" s="46"/>
    </row>
    <row r="203" spans="1:8" x14ac:dyDescent="0.25">
      <c r="A203" s="12" t="s">
        <v>293</v>
      </c>
      <c r="B203" s="12" t="s">
        <v>165</v>
      </c>
      <c r="C203" s="39">
        <v>58.33</v>
      </c>
      <c r="D203" s="12" t="s">
        <v>307</v>
      </c>
      <c r="E203" s="1" t="s">
        <v>6</v>
      </c>
      <c r="F203" s="47" t="s">
        <v>6</v>
      </c>
      <c r="G203" s="46"/>
      <c r="H203" s="46"/>
    </row>
    <row r="204" spans="1:8" x14ac:dyDescent="0.25">
      <c r="A204" s="12" t="s">
        <v>293</v>
      </c>
      <c r="B204" s="12" t="s">
        <v>296</v>
      </c>
      <c r="C204" s="39">
        <v>66.67</v>
      </c>
      <c r="D204" s="12" t="s">
        <v>308</v>
      </c>
      <c r="E204" s="1" t="s">
        <v>6</v>
      </c>
      <c r="F204" s="47" t="s">
        <v>6</v>
      </c>
      <c r="G204" s="46"/>
      <c r="H204" s="46"/>
    </row>
    <row r="205" spans="1:8" x14ac:dyDescent="0.25">
      <c r="A205" s="12" t="s">
        <v>293</v>
      </c>
      <c r="B205" s="12" t="s">
        <v>8</v>
      </c>
      <c r="C205" s="39">
        <v>66.67</v>
      </c>
      <c r="D205" s="12" t="s">
        <v>309</v>
      </c>
      <c r="E205" s="1" t="s">
        <v>6</v>
      </c>
      <c r="F205" s="47" t="s">
        <v>6</v>
      </c>
      <c r="G205" s="46"/>
      <c r="H205" s="46"/>
    </row>
    <row r="206" spans="1:8" x14ac:dyDescent="0.25">
      <c r="A206" s="12" t="s">
        <v>293</v>
      </c>
      <c r="B206" s="12" t="s">
        <v>300</v>
      </c>
      <c r="C206" s="39">
        <v>50</v>
      </c>
      <c r="D206" s="12" t="s">
        <v>310</v>
      </c>
      <c r="E206" s="1" t="s">
        <v>6</v>
      </c>
      <c r="F206" s="47" t="s">
        <v>6</v>
      </c>
      <c r="G206" s="46"/>
      <c r="H206" s="46"/>
    </row>
    <row r="207" spans="1:8" x14ac:dyDescent="0.25">
      <c r="A207" s="12" t="s">
        <v>293</v>
      </c>
      <c r="B207" s="12" t="s">
        <v>311</v>
      </c>
      <c r="C207" s="39">
        <v>37.5</v>
      </c>
      <c r="D207" s="12" t="s">
        <v>312</v>
      </c>
      <c r="E207" s="1" t="s">
        <v>6</v>
      </c>
      <c r="F207" s="47" t="s">
        <v>6</v>
      </c>
      <c r="G207" s="46"/>
      <c r="H207" s="46"/>
    </row>
    <row r="208" spans="1:8" x14ac:dyDescent="0.25">
      <c r="A208" s="12" t="s">
        <v>313</v>
      </c>
      <c r="B208" s="12" t="s">
        <v>296</v>
      </c>
      <c r="C208" s="39">
        <v>66.67</v>
      </c>
      <c r="D208" s="12" t="s">
        <v>314</v>
      </c>
      <c r="E208" s="1" t="s">
        <v>6</v>
      </c>
      <c r="F208" s="47" t="s">
        <v>6</v>
      </c>
      <c r="G208" s="46"/>
      <c r="H208" s="46"/>
    </row>
    <row r="209" spans="1:11" x14ac:dyDescent="0.25">
      <c r="A209" s="12" t="s">
        <v>315</v>
      </c>
      <c r="B209" s="12" t="s">
        <v>304</v>
      </c>
      <c r="C209" s="39">
        <v>58.33</v>
      </c>
      <c r="D209" s="12" t="s">
        <v>316</v>
      </c>
      <c r="E209" s="1" t="s">
        <v>6</v>
      </c>
      <c r="F209" s="47" t="s">
        <v>6</v>
      </c>
      <c r="G209" s="46"/>
      <c r="H209" s="46"/>
    </row>
    <row r="210" spans="1:11" x14ac:dyDescent="0.25">
      <c r="A210" s="12" t="s">
        <v>317</v>
      </c>
      <c r="B210" s="12" t="s">
        <v>302</v>
      </c>
      <c r="C210" s="39">
        <v>50</v>
      </c>
      <c r="D210" s="12" t="s">
        <v>318</v>
      </c>
      <c r="E210" s="1" t="s">
        <v>6</v>
      </c>
      <c r="F210" s="51">
        <v>42795</v>
      </c>
      <c r="G210" s="51"/>
      <c r="H210" s="46"/>
    </row>
    <row r="211" spans="1:11" x14ac:dyDescent="0.25">
      <c r="A211" s="12" t="s">
        <v>319</v>
      </c>
      <c r="B211" s="12" t="s">
        <v>108</v>
      </c>
      <c r="C211" s="39">
        <v>150</v>
      </c>
      <c r="D211" s="12" t="s">
        <v>320</v>
      </c>
      <c r="E211" s="1" t="s">
        <v>6</v>
      </c>
      <c r="F211" s="48" t="s">
        <v>614</v>
      </c>
      <c r="G211" s="39">
        <f>+C192+C196+C197+C198+C199+C200+C201+C202+C203+C204+C205+C206+C207+C208+C209+C210+C214</f>
        <v>970.83999999999992</v>
      </c>
      <c r="H211" s="46"/>
    </row>
    <row r="212" spans="1:11" x14ac:dyDescent="0.25">
      <c r="A212" s="12" t="s">
        <v>319</v>
      </c>
      <c r="B212" s="12" t="s">
        <v>11</v>
      </c>
      <c r="C212" s="39">
        <v>882.5</v>
      </c>
      <c r="D212" s="12" t="s">
        <v>321</v>
      </c>
      <c r="E212" s="1" t="s">
        <v>6</v>
      </c>
      <c r="F212" s="48" t="s">
        <v>615</v>
      </c>
      <c r="G212" s="39">
        <f>+C189+C191+C193+C194+C211+C216+C217+C218+C219+C221+C222+C224+C226+C229</f>
        <v>3145.84</v>
      </c>
      <c r="H212" s="46"/>
    </row>
    <row r="213" spans="1:11" x14ac:dyDescent="0.25">
      <c r="A213" s="12" t="s">
        <v>319</v>
      </c>
      <c r="B213" s="12" t="s">
        <v>11</v>
      </c>
      <c r="C213" s="39">
        <v>882.5</v>
      </c>
      <c r="D213" s="12" t="s">
        <v>322</v>
      </c>
      <c r="E213" s="1" t="s">
        <v>6</v>
      </c>
      <c r="F213" s="48" t="s">
        <v>616</v>
      </c>
      <c r="G213" s="39">
        <f>+C188+C195+C212+C213+C223</f>
        <v>2764.99</v>
      </c>
      <c r="H213" s="46"/>
    </row>
    <row r="214" spans="1:11" x14ac:dyDescent="0.25">
      <c r="A214" s="12" t="s">
        <v>319</v>
      </c>
      <c r="B214" s="12" t="s">
        <v>300</v>
      </c>
      <c r="C214" s="39">
        <v>50</v>
      </c>
      <c r="D214" s="12" t="s">
        <v>323</v>
      </c>
      <c r="E214" s="1" t="s">
        <v>6</v>
      </c>
      <c r="F214" s="39" t="s">
        <v>621</v>
      </c>
      <c r="G214" s="39">
        <f>+C187+C190+C220+C215+C225+C227+C228</f>
        <v>3430</v>
      </c>
      <c r="H214" s="46"/>
    </row>
    <row r="215" spans="1:11" s="2" customFormat="1" x14ac:dyDescent="0.25">
      <c r="A215" s="12" t="s">
        <v>324</v>
      </c>
      <c r="B215" s="12" t="s">
        <v>325</v>
      </c>
      <c r="C215" s="39">
        <v>490</v>
      </c>
      <c r="D215" s="12" t="s">
        <v>326</v>
      </c>
      <c r="E215" s="3"/>
      <c r="F215" s="47"/>
      <c r="G215" s="46">
        <f>SUM(G211:G214)</f>
        <v>10311.67</v>
      </c>
      <c r="H215" s="46"/>
      <c r="I215"/>
      <c r="J215"/>
      <c r="K215"/>
    </row>
    <row r="216" spans="1:11" x14ac:dyDescent="0.25">
      <c r="A216" s="12" t="s">
        <v>324</v>
      </c>
      <c r="B216" s="12" t="s">
        <v>180</v>
      </c>
      <c r="C216" s="39">
        <v>150</v>
      </c>
      <c r="D216" s="12" t="s">
        <v>327</v>
      </c>
      <c r="E216" s="1" t="s">
        <v>6</v>
      </c>
      <c r="F216" s="47" t="s">
        <v>6</v>
      </c>
      <c r="G216" s="46"/>
      <c r="H216" s="46"/>
    </row>
    <row r="217" spans="1:11" x14ac:dyDescent="0.25">
      <c r="A217" s="12" t="s">
        <v>279</v>
      </c>
      <c r="B217" s="12" t="s">
        <v>502</v>
      </c>
      <c r="C217" s="39">
        <v>150</v>
      </c>
      <c r="D217" s="12" t="s">
        <v>558</v>
      </c>
      <c r="E217" s="1" t="s">
        <v>6</v>
      </c>
      <c r="F217" s="47" t="s">
        <v>6</v>
      </c>
      <c r="G217" s="46"/>
      <c r="H217" s="46"/>
    </row>
    <row r="218" spans="1:11" x14ac:dyDescent="0.25">
      <c r="A218" s="12" t="s">
        <v>476</v>
      </c>
      <c r="B218" s="12" t="s">
        <v>503</v>
      </c>
      <c r="C218" s="39">
        <v>150</v>
      </c>
      <c r="D218" s="12" t="s">
        <v>559</v>
      </c>
      <c r="E218" s="1" t="s">
        <v>6</v>
      </c>
      <c r="F218" s="47" t="s">
        <v>6</v>
      </c>
      <c r="G218" s="46"/>
      <c r="H218" s="46"/>
    </row>
    <row r="219" spans="1:11" x14ac:dyDescent="0.25">
      <c r="A219" s="12" t="s">
        <v>477</v>
      </c>
      <c r="B219" s="12" t="s">
        <v>504</v>
      </c>
      <c r="C219" s="39">
        <v>150</v>
      </c>
      <c r="D219" s="12" t="s">
        <v>560</v>
      </c>
      <c r="E219" s="1" t="s">
        <v>6</v>
      </c>
      <c r="F219" s="47" t="s">
        <v>6</v>
      </c>
      <c r="G219" s="46"/>
      <c r="H219" s="46"/>
    </row>
    <row r="220" spans="1:11" x14ac:dyDescent="0.25">
      <c r="A220" s="12" t="s">
        <v>478</v>
      </c>
      <c r="B220" s="12" t="s">
        <v>505</v>
      </c>
      <c r="C220" s="39">
        <v>490</v>
      </c>
      <c r="D220" s="12" t="s">
        <v>561</v>
      </c>
      <c r="E220" s="1" t="s">
        <v>6</v>
      </c>
      <c r="F220" s="47" t="s">
        <v>6</v>
      </c>
      <c r="G220" s="46"/>
      <c r="H220" s="46"/>
    </row>
    <row r="221" spans="1:11" x14ac:dyDescent="0.25">
      <c r="A221" s="12" t="s">
        <v>478</v>
      </c>
      <c r="B221" s="12" t="s">
        <v>494</v>
      </c>
      <c r="C221" s="39">
        <v>150</v>
      </c>
      <c r="D221" s="12" t="s">
        <v>562</v>
      </c>
      <c r="E221" s="1" t="s">
        <v>6</v>
      </c>
      <c r="F221" s="47" t="s">
        <v>6</v>
      </c>
      <c r="G221" s="46"/>
      <c r="H221" s="46"/>
    </row>
    <row r="222" spans="1:11" x14ac:dyDescent="0.25">
      <c r="A222" s="12" t="s">
        <v>478</v>
      </c>
      <c r="B222" s="12" t="s">
        <v>506</v>
      </c>
      <c r="C222" s="39">
        <v>150</v>
      </c>
      <c r="D222" s="12" t="s">
        <v>563</v>
      </c>
      <c r="E222" s="1" t="s">
        <v>6</v>
      </c>
      <c r="F222" s="47" t="s">
        <v>6</v>
      </c>
      <c r="G222" s="46"/>
      <c r="H222" s="46"/>
    </row>
    <row r="223" spans="1:11" x14ac:dyDescent="0.25">
      <c r="A223" s="12" t="s">
        <v>478</v>
      </c>
      <c r="B223" s="12" t="s">
        <v>227</v>
      </c>
      <c r="C223" s="39">
        <v>333.33</v>
      </c>
      <c r="D223" s="12" t="s">
        <v>564</v>
      </c>
      <c r="E223" s="1" t="s">
        <v>6</v>
      </c>
      <c r="F223" s="47" t="s">
        <v>6</v>
      </c>
      <c r="G223" s="46"/>
      <c r="H223" s="46"/>
    </row>
    <row r="224" spans="1:11" x14ac:dyDescent="0.25">
      <c r="A224" s="12" t="s">
        <v>478</v>
      </c>
      <c r="B224" s="12" t="s">
        <v>79</v>
      </c>
      <c r="C224" s="39">
        <v>241.67</v>
      </c>
      <c r="D224" s="12" t="s">
        <v>565</v>
      </c>
      <c r="E224" s="1" t="s">
        <v>6</v>
      </c>
      <c r="F224" s="47" t="s">
        <v>6</v>
      </c>
      <c r="G224" s="46"/>
      <c r="H224" s="46"/>
    </row>
    <row r="225" spans="1:8" x14ac:dyDescent="0.25">
      <c r="A225" s="12" t="s">
        <v>479</v>
      </c>
      <c r="B225" s="12" t="s">
        <v>434</v>
      </c>
      <c r="C225" s="39">
        <v>490</v>
      </c>
      <c r="D225" s="12" t="s">
        <v>566</v>
      </c>
      <c r="E225" s="1" t="s">
        <v>6</v>
      </c>
      <c r="F225" s="47" t="s">
        <v>6</v>
      </c>
      <c r="G225" s="46"/>
      <c r="H225" s="46"/>
    </row>
    <row r="226" spans="1:8" x14ac:dyDescent="0.25">
      <c r="A226" s="12" t="s">
        <v>315</v>
      </c>
      <c r="B226" s="12" t="s">
        <v>79</v>
      </c>
      <c r="C226" s="39">
        <v>341.67</v>
      </c>
      <c r="D226" s="12" t="s">
        <v>567</v>
      </c>
      <c r="E226" s="1" t="s">
        <v>6</v>
      </c>
      <c r="F226" s="47" t="s">
        <v>6</v>
      </c>
      <c r="G226" s="46"/>
      <c r="H226" s="46"/>
    </row>
    <row r="227" spans="1:8" x14ac:dyDescent="0.25">
      <c r="A227" s="12" t="s">
        <v>317</v>
      </c>
      <c r="B227" s="12" t="s">
        <v>499</v>
      </c>
      <c r="C227" s="39">
        <v>490</v>
      </c>
      <c r="D227" s="12" t="s">
        <v>568</v>
      </c>
      <c r="E227" s="1" t="s">
        <v>6</v>
      </c>
      <c r="F227" s="47" t="s">
        <v>6</v>
      </c>
      <c r="G227" s="46"/>
      <c r="H227" s="46"/>
    </row>
    <row r="228" spans="1:8" x14ac:dyDescent="0.25">
      <c r="A228" s="12" t="s">
        <v>317</v>
      </c>
      <c r="B228" s="12" t="s">
        <v>344</v>
      </c>
      <c r="C228" s="39">
        <v>490</v>
      </c>
      <c r="D228" s="12" t="s">
        <v>569</v>
      </c>
      <c r="E228" s="1" t="s">
        <v>6</v>
      </c>
      <c r="F228" s="47" t="s">
        <v>6</v>
      </c>
      <c r="G228" s="46"/>
      <c r="H228" s="46"/>
    </row>
    <row r="229" spans="1:8" x14ac:dyDescent="0.25">
      <c r="A229" s="12" t="s">
        <v>324</v>
      </c>
      <c r="B229" s="12" t="s">
        <v>496</v>
      </c>
      <c r="C229" s="39">
        <v>150</v>
      </c>
      <c r="D229" s="12" t="s">
        <v>570</v>
      </c>
      <c r="E229" s="1" t="s">
        <v>6</v>
      </c>
      <c r="F229" s="47" t="s">
        <v>6</v>
      </c>
      <c r="G229" s="46"/>
      <c r="H229" s="46"/>
    </row>
    <row r="230" spans="1:8" x14ac:dyDescent="0.25">
      <c r="A230" s="14" t="s">
        <v>601</v>
      </c>
      <c r="B230" s="14"/>
      <c r="C230" s="40">
        <f>SUM(C187:C229)</f>
        <v>10311.67</v>
      </c>
      <c r="D230" s="15"/>
      <c r="E230" s="1" t="s">
        <v>6</v>
      </c>
      <c r="F230" s="47" t="s">
        <v>6</v>
      </c>
      <c r="G230" s="46"/>
      <c r="H230" s="46"/>
    </row>
    <row r="231" spans="1:8" x14ac:dyDescent="0.25">
      <c r="A231" s="12" t="s">
        <v>328</v>
      </c>
      <c r="B231" s="12" t="s">
        <v>329</v>
      </c>
      <c r="C231" s="39">
        <v>490</v>
      </c>
      <c r="D231" s="12" t="s">
        <v>330</v>
      </c>
      <c r="E231" s="1" t="s">
        <v>6</v>
      </c>
      <c r="F231" s="47" t="s">
        <v>6</v>
      </c>
      <c r="G231" s="46"/>
      <c r="H231" s="46"/>
    </row>
    <row r="232" spans="1:8" x14ac:dyDescent="0.25">
      <c r="A232" s="12" t="s">
        <v>331</v>
      </c>
      <c r="B232" s="12" t="s">
        <v>332</v>
      </c>
      <c r="C232" s="39">
        <v>58.33</v>
      </c>
      <c r="D232" s="12" t="s">
        <v>333</v>
      </c>
      <c r="E232" s="1" t="s">
        <v>6</v>
      </c>
      <c r="F232" s="47" t="s">
        <v>6</v>
      </c>
      <c r="G232" s="46"/>
      <c r="H232" s="46"/>
    </row>
    <row r="233" spans="1:8" x14ac:dyDescent="0.25">
      <c r="A233" s="12" t="s">
        <v>331</v>
      </c>
      <c r="B233" s="12" t="s">
        <v>334</v>
      </c>
      <c r="C233" s="39">
        <v>50</v>
      </c>
      <c r="D233" s="12" t="s">
        <v>335</v>
      </c>
      <c r="E233" s="1" t="s">
        <v>6</v>
      </c>
      <c r="F233" s="47" t="s">
        <v>6</v>
      </c>
      <c r="G233" s="46"/>
      <c r="H233" s="46"/>
    </row>
    <row r="234" spans="1:8" x14ac:dyDescent="0.25">
      <c r="A234" s="12" t="s">
        <v>331</v>
      </c>
      <c r="B234" s="12" t="s">
        <v>296</v>
      </c>
      <c r="C234" s="39">
        <v>66.67</v>
      </c>
      <c r="D234" s="12" t="s">
        <v>336</v>
      </c>
      <c r="E234" s="1" t="s">
        <v>6</v>
      </c>
      <c r="F234" s="47" t="s">
        <v>6</v>
      </c>
      <c r="G234" s="46"/>
      <c r="H234" s="46"/>
    </row>
    <row r="235" spans="1:8" x14ac:dyDescent="0.25">
      <c r="A235" s="12" t="s">
        <v>331</v>
      </c>
      <c r="B235" s="12" t="s">
        <v>8</v>
      </c>
      <c r="C235" s="39">
        <v>66.67</v>
      </c>
      <c r="D235" s="12" t="s">
        <v>337</v>
      </c>
      <c r="E235" s="1" t="s">
        <v>6</v>
      </c>
      <c r="F235" s="47" t="s">
        <v>6</v>
      </c>
      <c r="G235" s="46"/>
      <c r="H235" s="46"/>
    </row>
    <row r="236" spans="1:8" x14ac:dyDescent="0.25">
      <c r="A236" s="12" t="s">
        <v>331</v>
      </c>
      <c r="B236" s="12" t="s">
        <v>338</v>
      </c>
      <c r="C236" s="39">
        <v>66.67</v>
      </c>
      <c r="D236" s="12" t="s">
        <v>339</v>
      </c>
      <c r="E236" s="1" t="s">
        <v>6</v>
      </c>
      <c r="F236" s="47" t="s">
        <v>6</v>
      </c>
      <c r="G236" s="46"/>
      <c r="H236" s="46"/>
    </row>
    <row r="237" spans="1:8" x14ac:dyDescent="0.25">
      <c r="A237" s="12" t="s">
        <v>331</v>
      </c>
      <c r="B237" s="12" t="s">
        <v>304</v>
      </c>
      <c r="C237" s="39">
        <v>58.33</v>
      </c>
      <c r="D237" s="12" t="s">
        <v>340</v>
      </c>
      <c r="E237" s="1" t="s">
        <v>6</v>
      </c>
      <c r="F237" s="47" t="s">
        <v>6</v>
      </c>
      <c r="G237" s="46"/>
      <c r="H237" s="46"/>
    </row>
    <row r="238" spans="1:8" x14ac:dyDescent="0.25">
      <c r="A238" s="12" t="s">
        <v>331</v>
      </c>
      <c r="B238" s="12" t="s">
        <v>304</v>
      </c>
      <c r="C238" s="39">
        <v>58.33</v>
      </c>
      <c r="D238" s="12" t="s">
        <v>341</v>
      </c>
      <c r="E238" s="1" t="s">
        <v>6</v>
      </c>
      <c r="F238" s="47" t="s">
        <v>6</v>
      </c>
      <c r="G238" s="46"/>
      <c r="H238" s="46"/>
    </row>
    <row r="239" spans="1:8" x14ac:dyDescent="0.25">
      <c r="A239" s="12" t="s">
        <v>331</v>
      </c>
      <c r="B239" s="12" t="s">
        <v>342</v>
      </c>
      <c r="C239" s="39">
        <v>66.67</v>
      </c>
      <c r="D239" s="12" t="s">
        <v>343</v>
      </c>
      <c r="E239" s="1" t="s">
        <v>6</v>
      </c>
      <c r="F239" s="47" t="s">
        <v>6</v>
      </c>
      <c r="G239" s="46"/>
      <c r="H239" s="46"/>
    </row>
    <row r="240" spans="1:8" x14ac:dyDescent="0.25">
      <c r="A240" s="12" t="s">
        <v>331</v>
      </c>
      <c r="B240" s="12" t="s">
        <v>344</v>
      </c>
      <c r="C240" s="39">
        <v>150</v>
      </c>
      <c r="D240" s="12" t="s">
        <v>345</v>
      </c>
      <c r="E240" s="1" t="s">
        <v>6</v>
      </c>
      <c r="F240" s="47" t="s">
        <v>6</v>
      </c>
      <c r="G240" s="46"/>
      <c r="H240" s="46"/>
    </row>
    <row r="241" spans="1:8" x14ac:dyDescent="0.25">
      <c r="A241" s="12" t="s">
        <v>331</v>
      </c>
      <c r="B241" s="12" t="s">
        <v>160</v>
      </c>
      <c r="C241" s="39">
        <v>150</v>
      </c>
      <c r="D241" s="12" t="s">
        <v>346</v>
      </c>
      <c r="E241" s="1" t="s">
        <v>6</v>
      </c>
      <c r="F241" s="47" t="s">
        <v>6</v>
      </c>
      <c r="G241" s="46"/>
      <c r="H241" s="46"/>
    </row>
    <row r="242" spans="1:8" x14ac:dyDescent="0.25">
      <c r="A242" s="12" t="s">
        <v>331</v>
      </c>
      <c r="B242" s="12" t="s">
        <v>8</v>
      </c>
      <c r="C242" s="39">
        <v>66.67</v>
      </c>
      <c r="D242" s="12" t="s">
        <v>347</v>
      </c>
      <c r="E242" s="1" t="s">
        <v>6</v>
      </c>
      <c r="F242" s="47" t="s">
        <v>6</v>
      </c>
      <c r="G242" s="46"/>
      <c r="H242" s="46"/>
    </row>
    <row r="243" spans="1:8" x14ac:dyDescent="0.25">
      <c r="A243" s="12" t="s">
        <v>348</v>
      </c>
      <c r="B243" s="12" t="s">
        <v>74</v>
      </c>
      <c r="C243" s="39">
        <v>58.33</v>
      </c>
      <c r="D243" s="12" t="s">
        <v>349</v>
      </c>
      <c r="E243" s="1" t="s">
        <v>6</v>
      </c>
      <c r="F243" s="47" t="s">
        <v>6</v>
      </c>
      <c r="G243" s="46"/>
      <c r="H243" s="46"/>
    </row>
    <row r="244" spans="1:8" x14ac:dyDescent="0.25">
      <c r="A244" s="12" t="s">
        <v>350</v>
      </c>
      <c r="B244" s="12" t="s">
        <v>351</v>
      </c>
      <c r="C244" s="39">
        <v>58.33</v>
      </c>
      <c r="D244" s="12" t="s">
        <v>352</v>
      </c>
      <c r="E244" s="1" t="s">
        <v>6</v>
      </c>
      <c r="F244" s="47" t="s">
        <v>6</v>
      </c>
      <c r="G244" s="46"/>
      <c r="H244" s="46"/>
    </row>
    <row r="245" spans="1:8" s="2" customFormat="1" x14ac:dyDescent="0.25">
      <c r="A245" s="12" t="s">
        <v>353</v>
      </c>
      <c r="B245" s="12" t="s">
        <v>354</v>
      </c>
      <c r="C245" s="39">
        <v>58.33</v>
      </c>
      <c r="D245" s="12" t="s">
        <v>355</v>
      </c>
      <c r="E245" s="3"/>
      <c r="F245" s="51">
        <v>42826</v>
      </c>
      <c r="G245" s="51"/>
      <c r="H245" s="46"/>
    </row>
    <row r="246" spans="1:8" x14ac:dyDescent="0.25">
      <c r="A246" s="12" t="s">
        <v>356</v>
      </c>
      <c r="B246" s="12" t="s">
        <v>357</v>
      </c>
      <c r="C246" s="39">
        <v>50</v>
      </c>
      <c r="D246" s="12" t="s">
        <v>358</v>
      </c>
      <c r="E246" s="1" t="s">
        <v>6</v>
      </c>
      <c r="F246" s="48" t="s">
        <v>614</v>
      </c>
      <c r="G246" s="39">
        <f>+C232+C233+C234+C235+C236+C237+C238+C239+C242+C243+C244+C245+C246+C247+C248</f>
        <v>891.6600000000002</v>
      </c>
      <c r="H246" s="46"/>
    </row>
    <row r="247" spans="1:8" x14ac:dyDescent="0.25">
      <c r="A247" s="12" t="s">
        <v>359</v>
      </c>
      <c r="B247" s="12" t="s">
        <v>332</v>
      </c>
      <c r="C247" s="39">
        <v>58.33</v>
      </c>
      <c r="D247" s="12" t="s">
        <v>360</v>
      </c>
      <c r="E247" s="1" t="s">
        <v>6</v>
      </c>
      <c r="F247" s="48" t="s">
        <v>615</v>
      </c>
      <c r="G247" s="39">
        <f>+C240+C241+C249+C250+C251+C252+C253+C254+C256+C257+C258+C259+C260+C262</f>
        <v>3500</v>
      </c>
      <c r="H247" s="46"/>
    </row>
    <row r="248" spans="1:8" x14ac:dyDescent="0.25">
      <c r="A248" s="12" t="s">
        <v>361</v>
      </c>
      <c r="B248" s="12" t="s">
        <v>334</v>
      </c>
      <c r="C248" s="39">
        <v>50</v>
      </c>
      <c r="D248" s="12" t="s">
        <v>362</v>
      </c>
      <c r="F248" s="48" t="s">
        <v>616</v>
      </c>
      <c r="G248" s="39">
        <f>+C263</f>
        <v>882.5</v>
      </c>
      <c r="H248" s="46"/>
    </row>
    <row r="249" spans="1:8" x14ac:dyDescent="0.25">
      <c r="A249" s="12" t="s">
        <v>363</v>
      </c>
      <c r="B249" s="12" t="s">
        <v>174</v>
      </c>
      <c r="C249" s="39">
        <v>362.5</v>
      </c>
      <c r="D249" s="12" t="s">
        <v>364</v>
      </c>
      <c r="F249" s="39" t="s">
        <v>621</v>
      </c>
      <c r="G249" s="39">
        <f>+C231+C255+C261</f>
        <v>1470</v>
      </c>
      <c r="H249" s="46"/>
    </row>
    <row r="250" spans="1:8" x14ac:dyDescent="0.25">
      <c r="A250" s="12" t="s">
        <v>328</v>
      </c>
      <c r="B250" s="12" t="s">
        <v>507</v>
      </c>
      <c r="C250" s="39">
        <v>150</v>
      </c>
      <c r="D250" s="12" t="s">
        <v>571</v>
      </c>
      <c r="F250" s="46"/>
      <c r="G250" s="46">
        <f>SUM(G246:G249)</f>
        <v>6744.16</v>
      </c>
      <c r="H250" s="46"/>
    </row>
    <row r="251" spans="1:8" x14ac:dyDescent="0.25">
      <c r="A251" s="12" t="s">
        <v>480</v>
      </c>
      <c r="B251" s="12" t="s">
        <v>434</v>
      </c>
      <c r="C251" s="39">
        <v>362.5</v>
      </c>
      <c r="D251" s="12" t="s">
        <v>572</v>
      </c>
      <c r="F251" s="46"/>
      <c r="G251" s="46"/>
      <c r="H251" s="46"/>
    </row>
    <row r="252" spans="1:8" x14ac:dyDescent="0.25">
      <c r="A252" s="12" t="s">
        <v>481</v>
      </c>
      <c r="B252" s="12" t="s">
        <v>505</v>
      </c>
      <c r="C252" s="39">
        <v>150</v>
      </c>
      <c r="D252" s="12" t="s">
        <v>573</v>
      </c>
      <c r="F252" s="46"/>
      <c r="G252" s="46"/>
      <c r="H252" s="46"/>
    </row>
    <row r="253" spans="1:8" x14ac:dyDescent="0.25">
      <c r="A253" s="12" t="s">
        <v>331</v>
      </c>
      <c r="B253" s="12" t="s">
        <v>496</v>
      </c>
      <c r="C253" s="39">
        <v>150</v>
      </c>
      <c r="D253" s="12" t="s">
        <v>574</v>
      </c>
      <c r="F253" s="46"/>
      <c r="G253" s="46"/>
      <c r="H253" s="46"/>
    </row>
    <row r="254" spans="1:8" x14ac:dyDescent="0.25">
      <c r="A254" s="12" t="s">
        <v>348</v>
      </c>
      <c r="B254" s="12" t="s">
        <v>508</v>
      </c>
      <c r="C254" s="39">
        <v>150</v>
      </c>
      <c r="D254" s="12" t="s">
        <v>575</v>
      </c>
      <c r="F254" s="46"/>
      <c r="G254" s="46"/>
      <c r="H254" s="46"/>
    </row>
    <row r="255" spans="1:8" x14ac:dyDescent="0.25">
      <c r="A255" s="12" t="s">
        <v>356</v>
      </c>
      <c r="B255" s="12" t="s">
        <v>504</v>
      </c>
      <c r="C255" s="39">
        <v>490</v>
      </c>
      <c r="D255" s="12" t="s">
        <v>576</v>
      </c>
      <c r="F255" s="46"/>
      <c r="G255" s="46"/>
      <c r="H255" s="46"/>
    </row>
    <row r="256" spans="1:8" x14ac:dyDescent="0.25">
      <c r="A256" s="12" t="s">
        <v>359</v>
      </c>
      <c r="B256" s="12" t="s">
        <v>212</v>
      </c>
      <c r="C256" s="39">
        <v>362.5</v>
      </c>
      <c r="D256" s="12" t="s">
        <v>577</v>
      </c>
      <c r="F256" s="46"/>
      <c r="G256" s="46"/>
      <c r="H256" s="46"/>
    </row>
    <row r="257" spans="1:8" x14ac:dyDescent="0.25">
      <c r="A257" s="12" t="s">
        <v>482</v>
      </c>
      <c r="B257" s="12" t="s">
        <v>509</v>
      </c>
      <c r="C257" s="39">
        <v>150</v>
      </c>
      <c r="D257" s="12" t="s">
        <v>578</v>
      </c>
      <c r="F257" s="46"/>
      <c r="G257" s="46"/>
      <c r="H257" s="46"/>
    </row>
    <row r="258" spans="1:8" x14ac:dyDescent="0.25">
      <c r="A258" s="12" t="s">
        <v>482</v>
      </c>
      <c r="B258" s="12" t="s">
        <v>510</v>
      </c>
      <c r="C258" s="39">
        <v>150</v>
      </c>
      <c r="D258" s="12" t="s">
        <v>579</v>
      </c>
      <c r="F258" s="46"/>
      <c r="G258" s="46"/>
      <c r="H258" s="46"/>
    </row>
    <row r="259" spans="1:8" x14ac:dyDescent="0.25">
      <c r="A259" s="12" t="s">
        <v>483</v>
      </c>
      <c r="B259" s="12" t="s">
        <v>500</v>
      </c>
      <c r="C259" s="39">
        <v>150</v>
      </c>
      <c r="D259" s="12" t="s">
        <v>580</v>
      </c>
      <c r="F259" s="46"/>
      <c r="G259" s="46"/>
      <c r="H259" s="46"/>
    </row>
    <row r="260" spans="1:8" x14ac:dyDescent="0.25">
      <c r="A260" s="12" t="s">
        <v>483</v>
      </c>
      <c r="B260" s="12" t="s">
        <v>497</v>
      </c>
      <c r="C260" s="39">
        <v>362.5</v>
      </c>
      <c r="D260" s="12" t="s">
        <v>581</v>
      </c>
      <c r="F260" s="46"/>
      <c r="G260" s="46"/>
      <c r="H260" s="46"/>
    </row>
    <row r="261" spans="1:8" x14ac:dyDescent="0.25">
      <c r="A261" s="12" t="s">
        <v>483</v>
      </c>
      <c r="B261" s="12" t="s">
        <v>490</v>
      </c>
      <c r="C261" s="39">
        <v>490</v>
      </c>
      <c r="D261" s="12" t="s">
        <v>582</v>
      </c>
      <c r="F261" s="46"/>
      <c r="G261" s="46"/>
      <c r="H261" s="46"/>
    </row>
    <row r="262" spans="1:8" x14ac:dyDescent="0.25">
      <c r="A262" s="12" t="s">
        <v>484</v>
      </c>
      <c r="B262" s="12" t="s">
        <v>241</v>
      </c>
      <c r="C262" s="39">
        <v>700</v>
      </c>
      <c r="D262" s="12" t="s">
        <v>583</v>
      </c>
      <c r="F262" s="46"/>
      <c r="G262" s="46"/>
      <c r="H262" s="46"/>
    </row>
    <row r="263" spans="1:8" x14ac:dyDescent="0.25">
      <c r="A263" s="12" t="s">
        <v>485</v>
      </c>
      <c r="B263" s="12" t="s">
        <v>11</v>
      </c>
      <c r="C263" s="39">
        <v>882.5</v>
      </c>
      <c r="D263" s="12" t="s">
        <v>584</v>
      </c>
      <c r="F263" s="46"/>
      <c r="G263" s="46"/>
      <c r="H263" s="46"/>
    </row>
    <row r="264" spans="1:8" x14ac:dyDescent="0.25">
      <c r="A264" s="14" t="s">
        <v>600</v>
      </c>
      <c r="B264" s="14"/>
      <c r="C264" s="40">
        <f>SUM(C231:C263)</f>
        <v>6744.16</v>
      </c>
      <c r="D264" s="15"/>
      <c r="F264" s="46"/>
      <c r="G264" s="46"/>
      <c r="H264" s="46"/>
    </row>
    <row r="265" spans="1:8" x14ac:dyDescent="0.25">
      <c r="A265" s="12" t="s">
        <v>365</v>
      </c>
      <c r="B265" s="12" t="s">
        <v>229</v>
      </c>
      <c r="C265" s="39">
        <v>333.33</v>
      </c>
      <c r="D265" s="12" t="s">
        <v>366</v>
      </c>
      <c r="F265" s="46"/>
      <c r="G265" s="46"/>
      <c r="H265" s="46"/>
    </row>
    <row r="266" spans="1:8" x14ac:dyDescent="0.25">
      <c r="A266" s="12" t="s">
        <v>365</v>
      </c>
      <c r="B266" s="12" t="s">
        <v>296</v>
      </c>
      <c r="C266" s="39">
        <v>66.67</v>
      </c>
      <c r="D266" s="12" t="s">
        <v>367</v>
      </c>
      <c r="F266" s="46"/>
      <c r="G266" s="46"/>
      <c r="H266" s="46"/>
    </row>
    <row r="267" spans="1:8" x14ac:dyDescent="0.25">
      <c r="A267" s="12" t="s">
        <v>368</v>
      </c>
      <c r="B267" s="12" t="s">
        <v>300</v>
      </c>
      <c r="C267" s="39">
        <v>150</v>
      </c>
      <c r="D267" s="12" t="s">
        <v>369</v>
      </c>
      <c r="F267" s="46"/>
      <c r="G267" s="46"/>
      <c r="H267" s="46"/>
    </row>
    <row r="268" spans="1:8" x14ac:dyDescent="0.25">
      <c r="A268" s="12" t="s">
        <v>370</v>
      </c>
      <c r="B268" s="12" t="s">
        <v>239</v>
      </c>
      <c r="C268" s="39">
        <v>490</v>
      </c>
      <c r="D268" s="12" t="s">
        <v>371</v>
      </c>
      <c r="F268" s="46"/>
      <c r="G268" s="46"/>
      <c r="H268" s="46"/>
    </row>
    <row r="269" spans="1:8" x14ac:dyDescent="0.25">
      <c r="A269" s="12" t="s">
        <v>372</v>
      </c>
      <c r="B269" s="12" t="s">
        <v>304</v>
      </c>
      <c r="C269" s="39">
        <v>58.33</v>
      </c>
      <c r="D269" s="12" t="s">
        <v>373</v>
      </c>
      <c r="F269" s="46"/>
      <c r="G269" s="46"/>
      <c r="H269" s="46"/>
    </row>
    <row r="270" spans="1:8" x14ac:dyDescent="0.25">
      <c r="A270" s="12" t="s">
        <v>372</v>
      </c>
      <c r="B270" s="12" t="s">
        <v>300</v>
      </c>
      <c r="C270" s="39">
        <v>50</v>
      </c>
      <c r="D270" s="12" t="s">
        <v>374</v>
      </c>
      <c r="F270" s="46"/>
      <c r="G270" s="46"/>
      <c r="H270" s="46"/>
    </row>
    <row r="271" spans="1:8" x14ac:dyDescent="0.25">
      <c r="A271" s="12" t="s">
        <v>372</v>
      </c>
      <c r="B271" s="12" t="s">
        <v>375</v>
      </c>
      <c r="C271" s="39">
        <v>8.33</v>
      </c>
      <c r="D271" s="12" t="s">
        <v>376</v>
      </c>
      <c r="F271" s="46"/>
      <c r="G271" s="46"/>
      <c r="H271" s="46"/>
    </row>
    <row r="272" spans="1:8" x14ac:dyDescent="0.25">
      <c r="A272" s="12" t="s">
        <v>377</v>
      </c>
      <c r="B272" s="12" t="s">
        <v>300</v>
      </c>
      <c r="C272" s="39">
        <v>50</v>
      </c>
      <c r="D272" s="12" t="s">
        <v>378</v>
      </c>
      <c r="F272" s="46"/>
      <c r="G272" s="46"/>
      <c r="H272" s="46"/>
    </row>
    <row r="273" spans="1:8" x14ac:dyDescent="0.25">
      <c r="A273" s="12" t="s">
        <v>377</v>
      </c>
      <c r="B273" s="12" t="s">
        <v>379</v>
      </c>
      <c r="C273" s="39">
        <v>58.33</v>
      </c>
      <c r="D273" s="12" t="s">
        <v>380</v>
      </c>
      <c r="F273" s="46"/>
      <c r="G273" s="46"/>
      <c r="H273" s="46"/>
    </row>
    <row r="274" spans="1:8" x14ac:dyDescent="0.25">
      <c r="A274" s="12" t="s">
        <v>381</v>
      </c>
      <c r="B274" s="12" t="s">
        <v>296</v>
      </c>
      <c r="C274" s="39">
        <v>66.67</v>
      </c>
      <c r="D274" s="12" t="s">
        <v>382</v>
      </c>
      <c r="F274" s="46"/>
      <c r="G274" s="46"/>
      <c r="H274" s="46"/>
    </row>
    <row r="275" spans="1:8" x14ac:dyDescent="0.25">
      <c r="A275" s="12" t="s">
        <v>383</v>
      </c>
      <c r="B275" s="12" t="s">
        <v>264</v>
      </c>
      <c r="C275" s="39">
        <v>150</v>
      </c>
      <c r="D275" s="12" t="s">
        <v>384</v>
      </c>
      <c r="F275" s="46"/>
      <c r="G275" s="46"/>
      <c r="H275" s="46"/>
    </row>
    <row r="276" spans="1:8" x14ac:dyDescent="0.25">
      <c r="A276" s="12" t="s">
        <v>385</v>
      </c>
      <c r="B276" s="12" t="s">
        <v>108</v>
      </c>
      <c r="C276" s="39">
        <v>150</v>
      </c>
      <c r="D276" s="12" t="s">
        <v>386</v>
      </c>
      <c r="F276" s="46"/>
      <c r="G276" s="46"/>
      <c r="H276" s="46"/>
    </row>
    <row r="277" spans="1:8" x14ac:dyDescent="0.25">
      <c r="A277" s="12" t="s">
        <v>387</v>
      </c>
      <c r="B277" s="12" t="s">
        <v>379</v>
      </c>
      <c r="C277" s="39">
        <v>58.33</v>
      </c>
      <c r="D277" s="12" t="s">
        <v>388</v>
      </c>
      <c r="F277" s="51">
        <v>42856</v>
      </c>
      <c r="G277" s="51"/>
      <c r="H277" s="46"/>
    </row>
    <row r="278" spans="1:8" x14ac:dyDescent="0.25">
      <c r="A278" s="12" t="s">
        <v>387</v>
      </c>
      <c r="B278" s="12" t="s">
        <v>389</v>
      </c>
      <c r="C278" s="39">
        <v>291.67</v>
      </c>
      <c r="D278" s="12" t="s">
        <v>390</v>
      </c>
      <c r="F278" s="48" t="s">
        <v>614</v>
      </c>
      <c r="G278" s="39">
        <f>+C266+C269+C270+C271+C272+C273+C274+C277+C278</f>
        <v>708.33</v>
      </c>
      <c r="H278" s="46"/>
    </row>
    <row r="279" spans="1:8" x14ac:dyDescent="0.25">
      <c r="A279" s="12" t="s">
        <v>391</v>
      </c>
      <c r="B279" s="12" t="s">
        <v>24</v>
      </c>
      <c r="C279" s="39">
        <v>150</v>
      </c>
      <c r="D279" s="12" t="s">
        <v>392</v>
      </c>
      <c r="F279" s="48" t="s">
        <v>615</v>
      </c>
      <c r="G279" s="39">
        <f>+C267+C275+C276+C279+C280+C283+C285+C288+C289</f>
        <v>1562.5</v>
      </c>
      <c r="H279" s="46"/>
    </row>
    <row r="280" spans="1:8" x14ac:dyDescent="0.25">
      <c r="A280" s="12" t="s">
        <v>391</v>
      </c>
      <c r="B280" s="12" t="s">
        <v>283</v>
      </c>
      <c r="C280" s="39">
        <v>150</v>
      </c>
      <c r="D280" s="12" t="s">
        <v>393</v>
      </c>
      <c r="F280" s="48" t="s">
        <v>616</v>
      </c>
      <c r="G280" s="39">
        <f>+C265+C281+C284</f>
        <v>999.99</v>
      </c>
      <c r="H280" s="46"/>
    </row>
    <row r="281" spans="1:8" x14ac:dyDescent="0.25">
      <c r="A281" s="12" t="s">
        <v>394</v>
      </c>
      <c r="B281" s="12" t="s">
        <v>229</v>
      </c>
      <c r="C281" s="39">
        <v>333.33</v>
      </c>
      <c r="D281" s="12" t="s">
        <v>395</v>
      </c>
      <c r="F281" s="39" t="s">
        <v>621</v>
      </c>
      <c r="G281" s="39">
        <f>+C268+C282+C286+C287+C290+C291+C292</f>
        <v>3430</v>
      </c>
      <c r="H281" s="46"/>
    </row>
    <row r="282" spans="1:8" x14ac:dyDescent="0.25">
      <c r="A282" s="12" t="s">
        <v>365</v>
      </c>
      <c r="B282" s="12" t="s">
        <v>511</v>
      </c>
      <c r="C282" s="39">
        <v>490</v>
      </c>
      <c r="D282" s="12" t="s">
        <v>585</v>
      </c>
      <c r="F282" s="46"/>
      <c r="G282" s="46">
        <f>SUM(G278:G281)</f>
        <v>6700.82</v>
      </c>
      <c r="H282" s="46"/>
    </row>
    <row r="283" spans="1:8" x14ac:dyDescent="0.25">
      <c r="A283" s="12" t="s">
        <v>365</v>
      </c>
      <c r="B283" s="12" t="s">
        <v>180</v>
      </c>
      <c r="C283" s="39">
        <v>150</v>
      </c>
      <c r="D283" s="12" t="s">
        <v>586</v>
      </c>
      <c r="F283" s="46"/>
      <c r="G283" s="46"/>
      <c r="H283" s="46"/>
    </row>
    <row r="284" spans="1:8" x14ac:dyDescent="0.25">
      <c r="A284" s="12" t="s">
        <v>365</v>
      </c>
      <c r="B284" s="12" t="s">
        <v>227</v>
      </c>
      <c r="C284" s="39">
        <v>333.33</v>
      </c>
      <c r="D284" s="12" t="s">
        <v>587</v>
      </c>
      <c r="F284" s="46"/>
      <c r="G284" s="46"/>
      <c r="H284" s="46"/>
    </row>
    <row r="285" spans="1:8" x14ac:dyDescent="0.25">
      <c r="A285" s="12" t="s">
        <v>370</v>
      </c>
      <c r="B285" s="12" t="s">
        <v>512</v>
      </c>
      <c r="C285" s="39">
        <v>150</v>
      </c>
      <c r="D285" s="12" t="s">
        <v>588</v>
      </c>
      <c r="F285" s="46"/>
      <c r="G285" s="46"/>
      <c r="H285" s="46"/>
    </row>
    <row r="286" spans="1:8" x14ac:dyDescent="0.25">
      <c r="A286" s="12" t="s">
        <v>370</v>
      </c>
      <c r="B286" s="12" t="s">
        <v>496</v>
      </c>
      <c r="C286" s="39">
        <v>490</v>
      </c>
      <c r="D286" s="12" t="s">
        <v>589</v>
      </c>
      <c r="F286" s="46"/>
      <c r="G286" s="46"/>
      <c r="H286" s="46"/>
    </row>
    <row r="287" spans="1:8" x14ac:dyDescent="0.25">
      <c r="A287" s="12" t="s">
        <v>377</v>
      </c>
      <c r="B287" s="12" t="s">
        <v>513</v>
      </c>
      <c r="C287" s="39">
        <v>490</v>
      </c>
      <c r="D287" s="12" t="s">
        <v>590</v>
      </c>
      <c r="F287" s="46"/>
      <c r="G287" s="46"/>
      <c r="H287" s="46"/>
    </row>
    <row r="288" spans="1:8" x14ac:dyDescent="0.25">
      <c r="A288" s="12" t="s">
        <v>383</v>
      </c>
      <c r="B288" s="12" t="s">
        <v>344</v>
      </c>
      <c r="C288" s="39">
        <v>150</v>
      </c>
      <c r="D288" s="12" t="s">
        <v>591</v>
      </c>
      <c r="F288" s="46"/>
      <c r="G288" s="46"/>
      <c r="H288" s="46"/>
    </row>
    <row r="289" spans="1:8" x14ac:dyDescent="0.25">
      <c r="A289" s="12" t="s">
        <v>486</v>
      </c>
      <c r="B289" s="12" t="s">
        <v>514</v>
      </c>
      <c r="C289" s="39">
        <v>362.5</v>
      </c>
      <c r="D289" s="12" t="s">
        <v>592</v>
      </c>
      <c r="F289" s="46"/>
      <c r="G289" s="46"/>
      <c r="H289" s="46"/>
    </row>
    <row r="290" spans="1:8" x14ac:dyDescent="0.25">
      <c r="A290" s="12" t="s">
        <v>486</v>
      </c>
      <c r="B290" s="12" t="s">
        <v>515</v>
      </c>
      <c r="C290" s="39">
        <v>490</v>
      </c>
      <c r="D290" s="12" t="s">
        <v>593</v>
      </c>
      <c r="F290" s="46"/>
      <c r="G290" s="46"/>
      <c r="H290" s="46"/>
    </row>
    <row r="291" spans="1:8" x14ac:dyDescent="0.25">
      <c r="A291" s="12" t="s">
        <v>391</v>
      </c>
      <c r="B291" s="12" t="s">
        <v>509</v>
      </c>
      <c r="C291" s="39">
        <v>490</v>
      </c>
      <c r="D291" s="12" t="s">
        <v>594</v>
      </c>
      <c r="F291" s="46"/>
      <c r="G291" s="46"/>
      <c r="H291" s="46"/>
    </row>
    <row r="292" spans="1:8" x14ac:dyDescent="0.25">
      <c r="A292" s="12" t="s">
        <v>391</v>
      </c>
      <c r="B292" s="12" t="s">
        <v>514</v>
      </c>
      <c r="C292" s="39">
        <v>490</v>
      </c>
      <c r="D292" s="12" t="s">
        <v>595</v>
      </c>
      <c r="F292" s="46"/>
      <c r="G292" s="46"/>
      <c r="H292" s="46"/>
    </row>
    <row r="293" spans="1:8" x14ac:dyDescent="0.25">
      <c r="A293" s="14" t="s">
        <v>599</v>
      </c>
      <c r="B293" s="14"/>
      <c r="C293" s="40">
        <f>SUM(C265:C292)</f>
        <v>6700.82</v>
      </c>
      <c r="D293" s="15"/>
      <c r="F293" s="46"/>
      <c r="G293" s="46"/>
      <c r="H293" s="46"/>
    </row>
    <row r="294" spans="1:8" x14ac:dyDescent="0.25">
      <c r="A294" s="12" t="s">
        <v>396</v>
      </c>
      <c r="B294" s="12" t="s">
        <v>11</v>
      </c>
      <c r="C294" s="39">
        <v>882.5</v>
      </c>
      <c r="D294" s="12" t="s">
        <v>397</v>
      </c>
      <c r="F294" s="46"/>
      <c r="G294" s="46"/>
      <c r="H294" s="46"/>
    </row>
    <row r="295" spans="1:8" x14ac:dyDescent="0.25">
      <c r="A295" s="12" t="s">
        <v>398</v>
      </c>
      <c r="B295" s="12" t="s">
        <v>399</v>
      </c>
      <c r="C295" s="39">
        <v>1350</v>
      </c>
      <c r="D295" s="12" t="s">
        <v>400</v>
      </c>
      <c r="F295" s="46"/>
      <c r="G295" s="46"/>
      <c r="H295" s="46"/>
    </row>
    <row r="296" spans="1:8" x14ac:dyDescent="0.25">
      <c r="A296" s="12" t="s">
        <v>401</v>
      </c>
      <c r="B296" s="12" t="s">
        <v>28</v>
      </c>
      <c r="C296" s="39">
        <v>150</v>
      </c>
      <c r="D296" s="12" t="s">
        <v>402</v>
      </c>
      <c r="F296" s="46"/>
      <c r="G296" s="46"/>
      <c r="H296" s="46"/>
    </row>
    <row r="297" spans="1:8" x14ac:dyDescent="0.25">
      <c r="A297" s="12" t="s">
        <v>403</v>
      </c>
      <c r="B297" s="12" t="s">
        <v>404</v>
      </c>
      <c r="C297" s="39">
        <v>490</v>
      </c>
      <c r="D297" s="12" t="s">
        <v>405</v>
      </c>
      <c r="F297" s="46"/>
      <c r="G297" s="46"/>
      <c r="H297" s="46"/>
    </row>
    <row r="298" spans="1:8" x14ac:dyDescent="0.25">
      <c r="A298" s="12" t="s">
        <v>403</v>
      </c>
      <c r="B298" s="12" t="s">
        <v>406</v>
      </c>
      <c r="C298" s="39">
        <v>150</v>
      </c>
      <c r="D298" s="12" t="s">
        <v>407</v>
      </c>
      <c r="F298" s="46"/>
      <c r="G298" s="46"/>
      <c r="H298" s="46"/>
    </row>
    <row r="299" spans="1:8" x14ac:dyDescent="0.25">
      <c r="A299" s="12" t="s">
        <v>403</v>
      </c>
      <c r="B299" s="12" t="s">
        <v>408</v>
      </c>
      <c r="C299" s="39">
        <v>150</v>
      </c>
      <c r="D299" s="12" t="s">
        <v>409</v>
      </c>
      <c r="F299" s="46"/>
      <c r="G299" s="46"/>
      <c r="H299" s="46"/>
    </row>
    <row r="300" spans="1:8" x14ac:dyDescent="0.25">
      <c r="A300" s="12" t="s">
        <v>403</v>
      </c>
      <c r="B300" s="12" t="s">
        <v>410</v>
      </c>
      <c r="C300" s="39">
        <v>186.67</v>
      </c>
      <c r="D300" s="12" t="s">
        <v>411</v>
      </c>
      <c r="F300" s="46"/>
      <c r="G300" s="46"/>
      <c r="H300" s="46"/>
    </row>
    <row r="301" spans="1:8" x14ac:dyDescent="0.25">
      <c r="A301" s="12" t="s">
        <v>403</v>
      </c>
      <c r="B301" s="12" t="s">
        <v>412</v>
      </c>
      <c r="C301" s="39">
        <v>490</v>
      </c>
      <c r="D301" s="12" t="s">
        <v>413</v>
      </c>
      <c r="F301" s="46"/>
      <c r="G301" s="46"/>
      <c r="H301" s="46"/>
    </row>
    <row r="302" spans="1:8" x14ac:dyDescent="0.25">
      <c r="A302" s="12" t="s">
        <v>414</v>
      </c>
      <c r="B302" s="12" t="s">
        <v>415</v>
      </c>
      <c r="C302" s="39">
        <v>150</v>
      </c>
      <c r="D302" s="12" t="s">
        <v>416</v>
      </c>
      <c r="F302" s="46"/>
      <c r="G302" s="46"/>
      <c r="H302" s="46"/>
    </row>
    <row r="303" spans="1:8" x14ac:dyDescent="0.25">
      <c r="A303" s="12" t="s">
        <v>414</v>
      </c>
      <c r="B303" s="12" t="s">
        <v>417</v>
      </c>
      <c r="C303" s="39">
        <v>362.5</v>
      </c>
      <c r="D303" s="12" t="s">
        <v>418</v>
      </c>
      <c r="F303" s="46"/>
      <c r="G303" s="46"/>
      <c r="H303" s="46"/>
    </row>
    <row r="304" spans="1:8" x14ac:dyDescent="0.25">
      <c r="A304" s="12" t="s">
        <v>419</v>
      </c>
      <c r="B304" s="12" t="s">
        <v>420</v>
      </c>
      <c r="C304" s="39">
        <v>490</v>
      </c>
      <c r="D304" s="12" t="s">
        <v>421</v>
      </c>
      <c r="F304" s="46"/>
      <c r="G304" s="46"/>
      <c r="H304" s="46"/>
    </row>
    <row r="305" spans="1:8" x14ac:dyDescent="0.25">
      <c r="A305" s="12" t="s">
        <v>419</v>
      </c>
      <c r="B305" s="12" t="s">
        <v>180</v>
      </c>
      <c r="C305" s="39">
        <v>150</v>
      </c>
      <c r="D305" s="12" t="s">
        <v>422</v>
      </c>
      <c r="F305" s="46"/>
      <c r="G305" s="46"/>
      <c r="H305" s="46"/>
    </row>
    <row r="306" spans="1:8" x14ac:dyDescent="0.25">
      <c r="A306" s="12" t="s">
        <v>423</v>
      </c>
      <c r="B306" s="12" t="s">
        <v>424</v>
      </c>
      <c r="C306" s="39">
        <v>150</v>
      </c>
      <c r="D306" s="12" t="s">
        <v>425</v>
      </c>
      <c r="F306" s="46"/>
      <c r="G306" s="46"/>
      <c r="H306" s="46"/>
    </row>
    <row r="307" spans="1:8" x14ac:dyDescent="0.25">
      <c r="A307" s="12" t="s">
        <v>423</v>
      </c>
      <c r="B307" s="12" t="s">
        <v>426</v>
      </c>
      <c r="C307" s="39">
        <v>356.25</v>
      </c>
      <c r="D307" s="12" t="s">
        <v>427</v>
      </c>
      <c r="F307" s="46"/>
      <c r="G307" s="46"/>
      <c r="H307" s="46"/>
    </row>
    <row r="308" spans="1:8" x14ac:dyDescent="0.25">
      <c r="A308" s="12" t="s">
        <v>428</v>
      </c>
      <c r="B308" s="12" t="s">
        <v>429</v>
      </c>
      <c r="C308" s="39">
        <v>150</v>
      </c>
      <c r="D308" s="12" t="s">
        <v>430</v>
      </c>
      <c r="F308" s="51">
        <v>42887</v>
      </c>
      <c r="G308" s="51"/>
      <c r="H308" s="46"/>
    </row>
    <row r="309" spans="1:8" x14ac:dyDescent="0.25">
      <c r="A309" s="12" t="s">
        <v>431</v>
      </c>
      <c r="B309" s="12" t="s">
        <v>420</v>
      </c>
      <c r="C309" s="39">
        <v>356.25</v>
      </c>
      <c r="D309" s="12" t="s">
        <v>432</v>
      </c>
      <c r="F309" s="48" t="s">
        <v>614</v>
      </c>
      <c r="G309" s="39">
        <f>+C316+C317+C318+C319+C320</f>
        <v>275</v>
      </c>
      <c r="H309" s="46"/>
    </row>
    <row r="310" spans="1:8" x14ac:dyDescent="0.25">
      <c r="A310" s="12" t="s">
        <v>431</v>
      </c>
      <c r="B310" s="12" t="s">
        <v>79</v>
      </c>
      <c r="C310" s="39">
        <v>291.67</v>
      </c>
      <c r="D310" s="12" t="s">
        <v>433</v>
      </c>
      <c r="F310" s="48" t="s">
        <v>615</v>
      </c>
      <c r="G310" s="39">
        <f>+C295+C296+C298+C299+C300+C302+C303+C305+C306+C307+C308+C309+C310+C311+C312+C313+C314+C315+C322+C326</f>
        <v>5109.59</v>
      </c>
      <c r="H310" s="46"/>
    </row>
    <row r="311" spans="1:8" x14ac:dyDescent="0.25">
      <c r="A311" s="12" t="s">
        <v>431</v>
      </c>
      <c r="B311" s="12" t="s">
        <v>434</v>
      </c>
      <c r="C311" s="39">
        <v>362.5</v>
      </c>
      <c r="D311" s="12" t="s">
        <v>435</v>
      </c>
      <c r="F311" s="48" t="s">
        <v>616</v>
      </c>
      <c r="G311" s="39">
        <f>+C294+C324+C325</f>
        <v>1549.1599999999999</v>
      </c>
      <c r="H311" s="46"/>
    </row>
    <row r="312" spans="1:8" x14ac:dyDescent="0.25">
      <c r="A312" s="12" t="s">
        <v>436</v>
      </c>
      <c r="B312" s="12" t="s">
        <v>437</v>
      </c>
      <c r="C312" s="39">
        <v>150</v>
      </c>
      <c r="D312" s="12" t="s">
        <v>438</v>
      </c>
      <c r="F312" s="39" t="s">
        <v>621</v>
      </c>
      <c r="G312" s="39">
        <f>+C297+C301+C304+C321+C323</f>
        <v>2450</v>
      </c>
      <c r="H312" s="46"/>
    </row>
    <row r="313" spans="1:8" x14ac:dyDescent="0.25">
      <c r="A313" s="12" t="s">
        <v>439</v>
      </c>
      <c r="B313" s="12" t="s">
        <v>440</v>
      </c>
      <c r="C313" s="39">
        <v>150</v>
      </c>
      <c r="D313" s="12" t="s">
        <v>441</v>
      </c>
      <c r="F313" s="46"/>
      <c r="G313" s="46">
        <f>SUM(G309:G312)</f>
        <v>9383.75</v>
      </c>
      <c r="H313" s="46"/>
    </row>
    <row r="314" spans="1:8" x14ac:dyDescent="0.25">
      <c r="A314" s="12" t="s">
        <v>439</v>
      </c>
      <c r="B314" s="12" t="s">
        <v>442</v>
      </c>
      <c r="C314" s="39">
        <v>75</v>
      </c>
      <c r="D314" s="12" t="s">
        <v>443</v>
      </c>
      <c r="F314" s="46"/>
      <c r="G314" s="46"/>
      <c r="H314" s="46"/>
    </row>
    <row r="315" spans="1:8" x14ac:dyDescent="0.25">
      <c r="A315" s="12" t="s">
        <v>439</v>
      </c>
      <c r="B315" s="12" t="s">
        <v>444</v>
      </c>
      <c r="C315" s="39">
        <v>118.75</v>
      </c>
      <c r="D315" s="12" t="s">
        <v>445</v>
      </c>
      <c r="F315" s="46"/>
      <c r="G315" s="46"/>
      <c r="H315" s="46"/>
    </row>
    <row r="316" spans="1:8" x14ac:dyDescent="0.25">
      <c r="A316" s="12" t="s">
        <v>439</v>
      </c>
      <c r="B316" s="12" t="s">
        <v>446</v>
      </c>
      <c r="C316" s="39">
        <v>25</v>
      </c>
      <c r="D316" s="12" t="s">
        <v>447</v>
      </c>
      <c r="F316" s="46"/>
      <c r="G316" s="46"/>
      <c r="H316" s="46"/>
    </row>
    <row r="317" spans="1:8" x14ac:dyDescent="0.25">
      <c r="A317" s="12" t="s">
        <v>439</v>
      </c>
      <c r="B317" s="12" t="s">
        <v>448</v>
      </c>
      <c r="C317" s="39">
        <v>58.33</v>
      </c>
      <c r="D317" s="12" t="s">
        <v>449</v>
      </c>
      <c r="F317" s="46"/>
      <c r="G317" s="46"/>
      <c r="H317" s="46"/>
    </row>
    <row r="318" spans="1:8" x14ac:dyDescent="0.25">
      <c r="A318" s="12" t="s">
        <v>439</v>
      </c>
      <c r="B318" s="12" t="s">
        <v>450</v>
      </c>
      <c r="C318" s="39">
        <v>75</v>
      </c>
      <c r="D318" s="12" t="s">
        <v>451</v>
      </c>
      <c r="F318" s="46"/>
      <c r="G318" s="46"/>
      <c r="H318" s="46"/>
    </row>
    <row r="319" spans="1:8" x14ac:dyDescent="0.25">
      <c r="A319" s="12" t="s">
        <v>439</v>
      </c>
      <c r="B319" s="12" t="s">
        <v>452</v>
      </c>
      <c r="C319" s="39">
        <v>50</v>
      </c>
      <c r="D319" s="12" t="s">
        <v>453</v>
      </c>
      <c r="F319" s="46"/>
      <c r="G319" s="46"/>
      <c r="H319" s="46"/>
    </row>
    <row r="320" spans="1:8" x14ac:dyDescent="0.25">
      <c r="A320" s="12" t="s">
        <v>439</v>
      </c>
      <c r="B320" s="12" t="s">
        <v>454</v>
      </c>
      <c r="C320" s="39">
        <v>66.67</v>
      </c>
      <c r="D320" s="12" t="s">
        <v>455</v>
      </c>
      <c r="F320" s="46"/>
      <c r="G320" s="46"/>
      <c r="H320" s="46"/>
    </row>
    <row r="321" spans="1:12" x14ac:dyDescent="0.25">
      <c r="A321" s="12" t="s">
        <v>439</v>
      </c>
      <c r="B321" s="12" t="s">
        <v>456</v>
      </c>
      <c r="C321" s="39">
        <v>490</v>
      </c>
      <c r="D321" s="12" t="s">
        <v>457</v>
      </c>
      <c r="F321" s="46"/>
      <c r="G321" s="46"/>
      <c r="H321" s="46"/>
    </row>
    <row r="322" spans="1:12" x14ac:dyDescent="0.25">
      <c r="A322" s="12" t="s">
        <v>458</v>
      </c>
      <c r="B322" s="12" t="s">
        <v>459</v>
      </c>
      <c r="C322" s="39">
        <v>150</v>
      </c>
      <c r="D322" s="12" t="s">
        <v>460</v>
      </c>
      <c r="F322" s="46"/>
      <c r="G322" s="46"/>
      <c r="H322" s="46"/>
    </row>
    <row r="323" spans="1:12" x14ac:dyDescent="0.25">
      <c r="A323" s="12" t="s">
        <v>458</v>
      </c>
      <c r="B323" s="12" t="s">
        <v>461</v>
      </c>
      <c r="C323" s="39">
        <v>490</v>
      </c>
      <c r="D323" s="12" t="s">
        <v>462</v>
      </c>
      <c r="F323" s="46"/>
      <c r="G323" s="46"/>
      <c r="H323" s="46"/>
    </row>
    <row r="324" spans="1:12" x14ac:dyDescent="0.25">
      <c r="A324" s="12" t="s">
        <v>458</v>
      </c>
      <c r="B324" s="12" t="s">
        <v>463</v>
      </c>
      <c r="C324" s="39">
        <v>333.33</v>
      </c>
      <c r="D324" s="12" t="s">
        <v>464</v>
      </c>
      <c r="F324" s="46"/>
      <c r="G324" s="46"/>
      <c r="H324" s="46"/>
    </row>
    <row r="325" spans="1:12" x14ac:dyDescent="0.25">
      <c r="A325" s="12" t="s">
        <v>396</v>
      </c>
      <c r="B325" s="12" t="s">
        <v>227</v>
      </c>
      <c r="C325" s="39">
        <v>333.33</v>
      </c>
      <c r="D325" s="12" t="s">
        <v>596</v>
      </c>
      <c r="F325" s="46"/>
      <c r="G325" s="46"/>
      <c r="H325" s="46"/>
    </row>
    <row r="326" spans="1:12" x14ac:dyDescent="0.25">
      <c r="A326" s="12" t="s">
        <v>396</v>
      </c>
      <c r="B326" s="12" t="s">
        <v>503</v>
      </c>
      <c r="C326" s="39">
        <v>150</v>
      </c>
      <c r="D326" s="12" t="s">
        <v>597</v>
      </c>
      <c r="F326" s="46"/>
      <c r="G326" s="46"/>
      <c r="H326" s="46"/>
    </row>
    <row r="327" spans="1:12" x14ac:dyDescent="0.25">
      <c r="A327" s="14" t="s">
        <v>598</v>
      </c>
      <c r="B327" s="14"/>
      <c r="C327" s="40">
        <f>SUM(C294:C326)</f>
        <v>9383.75</v>
      </c>
      <c r="D327" s="15"/>
      <c r="F327" s="46"/>
      <c r="G327" s="46"/>
      <c r="H327" s="46"/>
    </row>
    <row r="328" spans="1:12" x14ac:dyDescent="0.25">
      <c r="A328" s="31" t="s">
        <v>465</v>
      </c>
      <c r="B328" s="31" t="s">
        <v>463</v>
      </c>
      <c r="C328" s="42">
        <v>333.33</v>
      </c>
      <c r="D328" s="11" t="s">
        <v>464</v>
      </c>
      <c r="F328" s="46"/>
      <c r="G328" s="46"/>
      <c r="H328" s="46"/>
    </row>
    <row r="329" spans="1:12" ht="15.75" thickBot="1" x14ac:dyDescent="0.3">
      <c r="A329" s="28" t="s">
        <v>466</v>
      </c>
      <c r="B329" s="28" t="s">
        <v>452</v>
      </c>
      <c r="C329" s="41">
        <v>50</v>
      </c>
      <c r="D329" s="11" t="s">
        <v>467</v>
      </c>
      <c r="F329" s="46"/>
      <c r="G329" s="46"/>
      <c r="H329" s="46"/>
    </row>
    <row r="330" spans="1:12" ht="18.75" customHeight="1" thickBot="1" x14ac:dyDescent="0.3">
      <c r="A330" s="28" t="s">
        <v>633</v>
      </c>
      <c r="B330" s="28" t="s">
        <v>511</v>
      </c>
      <c r="C330" s="41">
        <v>150</v>
      </c>
      <c r="D330" s="9" t="s">
        <v>631</v>
      </c>
      <c r="F330" s="46"/>
      <c r="G330" s="46"/>
      <c r="H330" s="49"/>
      <c r="I330" s="6"/>
      <c r="J330" s="6"/>
      <c r="K330" s="6"/>
      <c r="L330" s="7"/>
    </row>
    <row r="331" spans="1:12" x14ac:dyDescent="0.25">
      <c r="A331" s="28" t="s">
        <v>635</v>
      </c>
      <c r="B331" s="17" t="s">
        <v>634</v>
      </c>
      <c r="C331" s="41">
        <v>58.33</v>
      </c>
      <c r="D331" s="28" t="s">
        <v>632</v>
      </c>
      <c r="E331" s="2"/>
      <c r="F331" s="46"/>
      <c r="G331" s="46"/>
      <c r="H331" s="46"/>
    </row>
    <row r="332" spans="1:12" x14ac:dyDescent="0.25">
      <c r="A332" s="28" t="s">
        <v>638</v>
      </c>
      <c r="B332" s="32" t="s">
        <v>637</v>
      </c>
      <c r="C332" s="41">
        <v>58.33</v>
      </c>
      <c r="D332" s="11" t="s">
        <v>636</v>
      </c>
      <c r="F332" s="46"/>
      <c r="G332" s="46"/>
      <c r="H332" s="46"/>
    </row>
    <row r="333" spans="1:12" x14ac:dyDescent="0.25">
      <c r="A333" s="28" t="s">
        <v>640</v>
      </c>
      <c r="B333" s="17" t="s">
        <v>641</v>
      </c>
      <c r="C333" s="41">
        <v>58.33</v>
      </c>
      <c r="D333" s="11" t="s">
        <v>639</v>
      </c>
      <c r="F333" s="46"/>
      <c r="G333" s="46"/>
      <c r="H333" s="46"/>
    </row>
    <row r="334" spans="1:12" x14ac:dyDescent="0.25">
      <c r="A334" s="28" t="s">
        <v>643</v>
      </c>
      <c r="B334" s="17" t="s">
        <v>641</v>
      </c>
      <c r="C334" s="41">
        <v>58.33</v>
      </c>
      <c r="D334" s="11" t="s">
        <v>642</v>
      </c>
      <c r="F334" s="46"/>
      <c r="G334" s="46"/>
      <c r="H334" s="46"/>
    </row>
    <row r="335" spans="1:12" x14ac:dyDescent="0.25">
      <c r="A335" s="28" t="s">
        <v>645</v>
      </c>
      <c r="B335" s="17" t="s">
        <v>646</v>
      </c>
      <c r="C335" s="41">
        <v>50</v>
      </c>
      <c r="D335" s="11" t="s">
        <v>644</v>
      </c>
      <c r="F335" s="46"/>
      <c r="G335" s="46"/>
      <c r="H335" s="46"/>
    </row>
    <row r="336" spans="1:12" s="2" customFormat="1" x14ac:dyDescent="0.25">
      <c r="A336" s="28" t="s">
        <v>648</v>
      </c>
      <c r="B336" s="28" t="s">
        <v>79</v>
      </c>
      <c r="C336" s="41">
        <v>425</v>
      </c>
      <c r="D336" s="11" t="s">
        <v>647</v>
      </c>
      <c r="F336" s="46"/>
      <c r="G336" s="46"/>
      <c r="H336" s="46"/>
    </row>
    <row r="337" spans="1:11" s="2" customFormat="1" x14ac:dyDescent="0.25">
      <c r="A337" s="28" t="s">
        <v>648</v>
      </c>
      <c r="B337" s="17" t="s">
        <v>650</v>
      </c>
      <c r="C337" s="41">
        <v>150</v>
      </c>
      <c r="D337" s="11" t="s">
        <v>649</v>
      </c>
      <c r="F337" s="46"/>
      <c r="G337" s="46"/>
      <c r="H337" s="46"/>
    </row>
    <row r="338" spans="1:11" x14ac:dyDescent="0.25">
      <c r="A338" s="28" t="s">
        <v>648</v>
      </c>
      <c r="B338" s="33" t="s">
        <v>227</v>
      </c>
      <c r="C338" s="43">
        <v>333.33</v>
      </c>
      <c r="D338" s="11" t="s">
        <v>651</v>
      </c>
      <c r="F338" s="46"/>
      <c r="G338" s="46"/>
      <c r="H338" s="46"/>
    </row>
    <row r="339" spans="1:11" x14ac:dyDescent="0.25">
      <c r="A339" s="28" t="s">
        <v>648</v>
      </c>
      <c r="B339" s="17" t="s">
        <v>653</v>
      </c>
      <c r="C339" s="41">
        <v>50</v>
      </c>
      <c r="D339" s="11" t="s">
        <v>652</v>
      </c>
      <c r="F339" s="46"/>
      <c r="G339" s="46"/>
      <c r="H339" s="46"/>
      <c r="I339" s="13" t="s">
        <v>177</v>
      </c>
      <c r="J339" s="27">
        <v>490</v>
      </c>
      <c r="K339" s="13" t="s">
        <v>178</v>
      </c>
    </row>
    <row r="340" spans="1:11" x14ac:dyDescent="0.25">
      <c r="A340" s="28" t="s">
        <v>648</v>
      </c>
      <c r="B340" s="17" t="s">
        <v>655</v>
      </c>
      <c r="C340" s="41">
        <v>58.33</v>
      </c>
      <c r="D340" s="11" t="s">
        <v>654</v>
      </c>
      <c r="F340" s="46"/>
      <c r="G340" s="46"/>
      <c r="H340" s="46"/>
      <c r="I340" s="13" t="s">
        <v>40</v>
      </c>
      <c r="J340" s="27">
        <v>490</v>
      </c>
      <c r="K340" s="13" t="s">
        <v>210</v>
      </c>
    </row>
    <row r="341" spans="1:11" x14ac:dyDescent="0.25">
      <c r="A341" s="28" t="s">
        <v>648</v>
      </c>
      <c r="B341" s="17" t="s">
        <v>657</v>
      </c>
      <c r="C341" s="41">
        <v>362.5</v>
      </c>
      <c r="D341" s="11" t="s">
        <v>656</v>
      </c>
      <c r="F341" s="46"/>
      <c r="G341" s="46"/>
      <c r="H341" s="46"/>
      <c r="I341" s="13" t="s">
        <v>184</v>
      </c>
      <c r="J341" s="27">
        <v>490</v>
      </c>
      <c r="K341" s="13" t="s">
        <v>207</v>
      </c>
    </row>
    <row r="342" spans="1:11" x14ac:dyDescent="0.25">
      <c r="A342" s="28" t="s">
        <v>648</v>
      </c>
      <c r="B342" s="17" t="s">
        <v>659</v>
      </c>
      <c r="C342" s="41">
        <v>133.33000000000001</v>
      </c>
      <c r="D342" s="11" t="s">
        <v>658</v>
      </c>
      <c r="F342" s="46"/>
      <c r="G342" s="46"/>
      <c r="H342" s="46"/>
      <c r="I342" s="13" t="s">
        <v>180</v>
      </c>
      <c r="J342" s="27">
        <v>490</v>
      </c>
      <c r="K342" s="13" t="s">
        <v>208</v>
      </c>
    </row>
    <row r="343" spans="1:11" x14ac:dyDescent="0.25">
      <c r="A343" s="28" t="s">
        <v>648</v>
      </c>
      <c r="B343" s="17" t="s">
        <v>661</v>
      </c>
      <c r="C343" s="43">
        <v>700</v>
      </c>
      <c r="D343" s="11" t="s">
        <v>660</v>
      </c>
      <c r="F343" s="46"/>
      <c r="G343" s="46"/>
      <c r="H343" s="46"/>
      <c r="I343" s="13" t="s">
        <v>11</v>
      </c>
      <c r="J343" s="27">
        <v>490</v>
      </c>
      <c r="K343" s="13" t="s">
        <v>532</v>
      </c>
    </row>
    <row r="344" spans="1:11" x14ac:dyDescent="0.25">
      <c r="A344" s="28" t="s">
        <v>648</v>
      </c>
      <c r="B344" s="34" t="s">
        <v>663</v>
      </c>
      <c r="C344" s="43">
        <v>150</v>
      </c>
      <c r="D344" s="11" t="s">
        <v>662</v>
      </c>
      <c r="F344" s="46"/>
      <c r="G344" s="46"/>
      <c r="H344" s="46"/>
      <c r="I344" s="13" t="s">
        <v>49</v>
      </c>
      <c r="J344" s="27">
        <v>490</v>
      </c>
      <c r="K344" s="13" t="s">
        <v>533</v>
      </c>
    </row>
    <row r="345" spans="1:11" x14ac:dyDescent="0.25">
      <c r="A345" s="28" t="s">
        <v>665</v>
      </c>
      <c r="B345" s="33" t="s">
        <v>11</v>
      </c>
      <c r="C345" s="43">
        <v>882.5</v>
      </c>
      <c r="D345" s="11" t="s">
        <v>664</v>
      </c>
      <c r="F345" s="46"/>
      <c r="G345" s="46"/>
      <c r="H345" s="46"/>
      <c r="I345" s="13" t="s">
        <v>30</v>
      </c>
      <c r="J345" s="27">
        <v>490</v>
      </c>
      <c r="K345" s="13" t="s">
        <v>534</v>
      </c>
    </row>
    <row r="346" spans="1:11" x14ac:dyDescent="0.25">
      <c r="A346" s="33" t="s">
        <v>665</v>
      </c>
      <c r="B346" s="17" t="s">
        <v>667</v>
      </c>
      <c r="C346" s="43">
        <v>58.33</v>
      </c>
      <c r="D346" s="11" t="s">
        <v>666</v>
      </c>
      <c r="F346" s="46"/>
      <c r="G346" s="46"/>
      <c r="H346" s="46"/>
      <c r="I346" s="13" t="s">
        <v>26</v>
      </c>
      <c r="J346" s="27">
        <v>490</v>
      </c>
      <c r="K346" s="13" t="s">
        <v>535</v>
      </c>
    </row>
    <row r="347" spans="1:11" x14ac:dyDescent="0.25">
      <c r="A347" s="33" t="s">
        <v>665</v>
      </c>
      <c r="B347" s="17" t="s">
        <v>669</v>
      </c>
      <c r="C347" s="43">
        <v>150</v>
      </c>
      <c r="D347" s="11" t="s">
        <v>668</v>
      </c>
      <c r="F347" s="46"/>
      <c r="G347" s="46"/>
      <c r="H347" s="46"/>
      <c r="I347" s="13" t="s">
        <v>492</v>
      </c>
      <c r="J347" s="27">
        <v>490</v>
      </c>
      <c r="K347" s="13" t="s">
        <v>536</v>
      </c>
    </row>
    <row r="348" spans="1:11" x14ac:dyDescent="0.25">
      <c r="A348" s="28" t="s">
        <v>670</v>
      </c>
      <c r="B348" s="17" t="s">
        <v>650</v>
      </c>
      <c r="C348" s="43">
        <v>150</v>
      </c>
      <c r="D348" s="11" t="s">
        <v>671</v>
      </c>
      <c r="F348" s="46"/>
      <c r="G348" s="46"/>
      <c r="H348" s="46"/>
      <c r="I348" s="13" t="s">
        <v>283</v>
      </c>
      <c r="J348" s="27">
        <v>490</v>
      </c>
      <c r="K348" s="13" t="s">
        <v>537</v>
      </c>
    </row>
    <row r="349" spans="1:11" x14ac:dyDescent="0.25">
      <c r="A349" s="33" t="s">
        <v>670</v>
      </c>
      <c r="B349" s="17" t="s">
        <v>673</v>
      </c>
      <c r="C349" s="43">
        <v>150</v>
      </c>
      <c r="D349" s="9" t="s">
        <v>672</v>
      </c>
      <c r="F349" s="51">
        <v>42917</v>
      </c>
      <c r="G349" s="51"/>
      <c r="H349" s="46"/>
      <c r="I349" s="13" t="s">
        <v>493</v>
      </c>
      <c r="J349" s="27">
        <v>490</v>
      </c>
      <c r="K349" s="13" t="s">
        <v>538</v>
      </c>
    </row>
    <row r="350" spans="1:11" x14ac:dyDescent="0.25">
      <c r="A350" s="33" t="s">
        <v>670</v>
      </c>
      <c r="B350" s="17" t="s">
        <v>675</v>
      </c>
      <c r="C350" s="43">
        <v>150</v>
      </c>
      <c r="D350" s="11" t="s">
        <v>674</v>
      </c>
      <c r="F350" s="48" t="s">
        <v>614</v>
      </c>
      <c r="G350" s="39">
        <f>+C329+C331+C332+C333+C334+C335+C339+C340+C342+C346+C351</f>
        <v>670.81000000000006</v>
      </c>
      <c r="H350" s="46"/>
      <c r="I350" s="13" t="s">
        <v>488</v>
      </c>
      <c r="J350" s="27">
        <v>490</v>
      </c>
      <c r="K350" s="13" t="s">
        <v>539</v>
      </c>
    </row>
    <row r="351" spans="1:11" x14ac:dyDescent="0.25">
      <c r="A351" s="28" t="s">
        <v>677</v>
      </c>
      <c r="B351" s="17" t="s">
        <v>641</v>
      </c>
      <c r="C351" s="44">
        <v>37.5</v>
      </c>
      <c r="D351" s="11" t="s">
        <v>676</v>
      </c>
      <c r="F351" s="48" t="s">
        <v>615</v>
      </c>
      <c r="G351" s="39">
        <f>+C330+C336+C337+C341+C343+C344+C347+C348+C349+C350+C352+C353</f>
        <v>3262.5</v>
      </c>
      <c r="H351" s="46"/>
      <c r="I351" s="13" t="s">
        <v>494</v>
      </c>
      <c r="J351" s="27">
        <v>490</v>
      </c>
      <c r="K351" s="13" t="s">
        <v>540</v>
      </c>
    </row>
    <row r="352" spans="1:11" x14ac:dyDescent="0.25">
      <c r="A352" s="28" t="s">
        <v>677</v>
      </c>
      <c r="B352" s="28" t="s">
        <v>241</v>
      </c>
      <c r="C352" s="41">
        <v>362.5</v>
      </c>
      <c r="D352" s="9" t="s">
        <v>678</v>
      </c>
      <c r="F352" s="48" t="s">
        <v>616</v>
      </c>
      <c r="G352" s="39">
        <f>+C328+C338+C345</f>
        <v>1549.1599999999999</v>
      </c>
      <c r="H352" s="46"/>
      <c r="I352" s="13" t="s">
        <v>28</v>
      </c>
      <c r="J352" s="27">
        <v>490</v>
      </c>
      <c r="K352" s="13" t="s">
        <v>182</v>
      </c>
    </row>
    <row r="353" spans="1:11" x14ac:dyDescent="0.25">
      <c r="A353" s="33" t="s">
        <v>677</v>
      </c>
      <c r="B353" s="33" t="s">
        <v>239</v>
      </c>
      <c r="C353" s="43">
        <v>362.5</v>
      </c>
      <c r="D353" s="9" t="s">
        <v>679</v>
      </c>
      <c r="F353" s="39" t="s">
        <v>621</v>
      </c>
      <c r="G353" s="39">
        <v>0</v>
      </c>
      <c r="H353" s="46"/>
      <c r="I353" s="13" t="s">
        <v>21</v>
      </c>
      <c r="J353" s="27">
        <v>490</v>
      </c>
      <c r="K353" s="13" t="s">
        <v>255</v>
      </c>
    </row>
    <row r="354" spans="1:11" x14ac:dyDescent="0.25">
      <c r="A354" s="14" t="s">
        <v>629</v>
      </c>
      <c r="B354" s="14"/>
      <c r="C354" s="40">
        <f>SUM(C328:C353)</f>
        <v>5482.47</v>
      </c>
      <c r="D354" s="15"/>
      <c r="F354" s="46"/>
      <c r="G354" s="46">
        <f>SUM(G350:G353)</f>
        <v>5482.4699999999993</v>
      </c>
      <c r="H354" s="46"/>
      <c r="I354" s="13" t="s">
        <v>227</v>
      </c>
      <c r="J354" s="27">
        <v>490</v>
      </c>
      <c r="K354" s="13" t="s">
        <v>550</v>
      </c>
    </row>
    <row r="355" spans="1:11" x14ac:dyDescent="0.25">
      <c r="A355" s="33" t="s">
        <v>681</v>
      </c>
      <c r="B355" s="33" t="s">
        <v>79</v>
      </c>
      <c r="C355" s="43">
        <v>333.33</v>
      </c>
      <c r="D355" s="9" t="s">
        <v>680</v>
      </c>
      <c r="F355" s="46"/>
      <c r="G355" s="46"/>
      <c r="H355" s="46"/>
      <c r="I355" s="13" t="s">
        <v>241</v>
      </c>
      <c r="J355" s="27">
        <v>490</v>
      </c>
      <c r="K355" s="13" t="s">
        <v>555</v>
      </c>
    </row>
    <row r="356" spans="1:11" x14ac:dyDescent="0.25">
      <c r="A356" s="33" t="s">
        <v>682</v>
      </c>
      <c r="B356" s="33" t="s">
        <v>21</v>
      </c>
      <c r="C356" s="43">
        <v>362.5</v>
      </c>
      <c r="D356" s="11" t="s">
        <v>686</v>
      </c>
      <c r="E356" s="2"/>
      <c r="F356" s="46"/>
      <c r="G356" s="46"/>
      <c r="H356" s="46"/>
      <c r="I356" s="13" t="s">
        <v>501</v>
      </c>
      <c r="J356" s="27">
        <v>490</v>
      </c>
      <c r="K356" s="13" t="s">
        <v>557</v>
      </c>
    </row>
    <row r="357" spans="1:11" x14ac:dyDescent="0.25">
      <c r="A357" s="33" t="s">
        <v>682</v>
      </c>
      <c r="B357" s="33" t="s">
        <v>227</v>
      </c>
      <c r="C357" s="43">
        <v>333.33</v>
      </c>
      <c r="D357" s="11" t="s">
        <v>683</v>
      </c>
      <c r="F357" s="46"/>
      <c r="G357" s="46"/>
      <c r="H357" s="46"/>
      <c r="I357" s="13" t="s">
        <v>229</v>
      </c>
      <c r="J357" s="27">
        <v>490</v>
      </c>
      <c r="K357" s="13" t="s">
        <v>280</v>
      </c>
    </row>
    <row r="358" spans="1:11" x14ac:dyDescent="0.25">
      <c r="A358" s="33" t="s">
        <v>682</v>
      </c>
      <c r="B358" s="33" t="s">
        <v>434</v>
      </c>
      <c r="C358" s="43">
        <v>362.5</v>
      </c>
      <c r="D358" s="33" t="s">
        <v>684</v>
      </c>
      <c r="E358" s="2"/>
      <c r="F358" s="46"/>
      <c r="G358" s="46"/>
      <c r="H358" s="46"/>
      <c r="I358" s="13" t="s">
        <v>325</v>
      </c>
      <c r="J358" s="27">
        <v>490</v>
      </c>
      <c r="K358" s="13" t="s">
        <v>326</v>
      </c>
    </row>
    <row r="359" spans="1:11" x14ac:dyDescent="0.25">
      <c r="A359" s="33" t="s">
        <v>682</v>
      </c>
      <c r="B359" s="17" t="s">
        <v>661</v>
      </c>
      <c r="C359" s="43">
        <v>490</v>
      </c>
      <c r="D359" s="11" t="s">
        <v>685</v>
      </c>
      <c r="F359" s="51">
        <v>42948</v>
      </c>
      <c r="G359" s="51"/>
      <c r="H359" s="46"/>
      <c r="I359" s="13" t="s">
        <v>286</v>
      </c>
      <c r="J359" s="27">
        <v>490</v>
      </c>
      <c r="K359" s="13" t="s">
        <v>287</v>
      </c>
    </row>
    <row r="360" spans="1:11" x14ac:dyDescent="0.25">
      <c r="A360" s="28" t="s">
        <v>689</v>
      </c>
      <c r="B360" s="17" t="s">
        <v>690</v>
      </c>
      <c r="C360" s="41">
        <v>150</v>
      </c>
      <c r="D360" s="11" t="s">
        <v>688</v>
      </c>
      <c r="F360" s="48" t="s">
        <v>614</v>
      </c>
      <c r="G360" s="39">
        <f>+C362+C363+C364+C365+C366+C367+C369</f>
        <v>391.65999999999997</v>
      </c>
      <c r="H360" s="46"/>
      <c r="I360" s="13" t="s">
        <v>344</v>
      </c>
      <c r="J360" s="27">
        <v>490</v>
      </c>
      <c r="K360" s="13" t="s">
        <v>569</v>
      </c>
    </row>
    <row r="361" spans="1:11" x14ac:dyDescent="0.25">
      <c r="A361" s="33" t="s">
        <v>692</v>
      </c>
      <c r="B361" s="33" t="s">
        <v>11</v>
      </c>
      <c r="C361" s="43">
        <v>882.5</v>
      </c>
      <c r="D361" s="11" t="s">
        <v>691</v>
      </c>
      <c r="F361" s="48" t="s">
        <v>615</v>
      </c>
      <c r="G361" s="39">
        <f>+C356+C358+C360+C368</f>
        <v>1025</v>
      </c>
      <c r="H361" s="46"/>
      <c r="I361" s="13" t="s">
        <v>434</v>
      </c>
      <c r="J361" s="27">
        <v>490</v>
      </c>
      <c r="K361" s="13" t="s">
        <v>566</v>
      </c>
    </row>
    <row r="362" spans="1:11" x14ac:dyDescent="0.25">
      <c r="A362" s="33" t="s">
        <v>695</v>
      </c>
      <c r="B362" s="17" t="s">
        <v>694</v>
      </c>
      <c r="C362" s="43">
        <v>58.33</v>
      </c>
      <c r="D362" s="11" t="s">
        <v>693</v>
      </c>
      <c r="F362" s="48" t="s">
        <v>616</v>
      </c>
      <c r="G362" s="39">
        <f>+C355+C357+C361</f>
        <v>1549.1599999999999</v>
      </c>
      <c r="H362" s="46"/>
      <c r="I362" s="13" t="s">
        <v>505</v>
      </c>
      <c r="J362" s="27">
        <v>490</v>
      </c>
      <c r="K362" s="13" t="s">
        <v>561</v>
      </c>
    </row>
    <row r="363" spans="1:11" x14ac:dyDescent="0.25">
      <c r="A363" s="33" t="s">
        <v>695</v>
      </c>
      <c r="B363" s="17" t="s">
        <v>697</v>
      </c>
      <c r="C363" s="43">
        <v>66.67</v>
      </c>
      <c r="D363" s="11" t="s">
        <v>696</v>
      </c>
      <c r="F363" s="39" t="s">
        <v>621</v>
      </c>
      <c r="G363" s="39">
        <f>+C359</f>
        <v>490</v>
      </c>
      <c r="H363" s="46"/>
      <c r="I363" s="13" t="s">
        <v>329</v>
      </c>
      <c r="J363" s="27">
        <v>490</v>
      </c>
      <c r="K363" s="13" t="s">
        <v>330</v>
      </c>
    </row>
    <row r="364" spans="1:11" x14ac:dyDescent="0.25">
      <c r="A364" s="33" t="s">
        <v>695</v>
      </c>
      <c r="B364" s="33" t="s">
        <v>452</v>
      </c>
      <c r="C364" s="43">
        <v>50</v>
      </c>
      <c r="D364" s="11" t="s">
        <v>698</v>
      </c>
      <c r="F364" s="46"/>
      <c r="G364" s="46">
        <f>SUM(G360:G363)</f>
        <v>3455.8199999999997</v>
      </c>
      <c r="H364" s="46"/>
      <c r="I364" s="13" t="s">
        <v>490</v>
      </c>
      <c r="J364" s="27">
        <v>490</v>
      </c>
      <c r="K364" s="13" t="s">
        <v>582</v>
      </c>
    </row>
    <row r="365" spans="1:11" x14ac:dyDescent="0.25">
      <c r="A365" s="33" t="s">
        <v>695</v>
      </c>
      <c r="B365" s="17" t="s">
        <v>700</v>
      </c>
      <c r="C365" s="43">
        <v>58.33</v>
      </c>
      <c r="D365" s="11" t="s">
        <v>699</v>
      </c>
      <c r="F365" s="46"/>
      <c r="G365" s="46"/>
      <c r="H365" s="46"/>
      <c r="I365" s="13" t="s">
        <v>509</v>
      </c>
      <c r="J365" s="27">
        <v>490</v>
      </c>
      <c r="K365" s="13" t="s">
        <v>594</v>
      </c>
    </row>
    <row r="366" spans="1:11" x14ac:dyDescent="0.25">
      <c r="A366" s="33" t="s">
        <v>695</v>
      </c>
      <c r="B366" s="17" t="s">
        <v>702</v>
      </c>
      <c r="C366" s="45">
        <v>58.33</v>
      </c>
      <c r="D366" s="11" t="s">
        <v>701</v>
      </c>
      <c r="F366" s="46"/>
      <c r="G366" s="46"/>
      <c r="H366" s="46"/>
      <c r="I366" s="13" t="s">
        <v>514</v>
      </c>
      <c r="J366" s="27">
        <v>490</v>
      </c>
      <c r="K366" s="13" t="s">
        <v>595</v>
      </c>
    </row>
    <row r="367" spans="1:11" x14ac:dyDescent="0.25">
      <c r="A367" s="28" t="s">
        <v>704</v>
      </c>
      <c r="B367" s="17" t="s">
        <v>705</v>
      </c>
      <c r="C367" s="45">
        <v>58.33</v>
      </c>
      <c r="D367" s="11" t="s">
        <v>703</v>
      </c>
      <c r="F367" s="46"/>
      <c r="G367" s="46"/>
      <c r="H367" s="46"/>
      <c r="I367" s="13" t="s">
        <v>515</v>
      </c>
      <c r="J367" s="27">
        <v>490</v>
      </c>
      <c r="K367" s="13" t="s">
        <v>593</v>
      </c>
    </row>
    <row r="368" spans="1:11" x14ac:dyDescent="0.25">
      <c r="A368" s="33" t="s">
        <v>704</v>
      </c>
      <c r="B368" s="33" t="s">
        <v>511</v>
      </c>
      <c r="C368" s="43">
        <v>150</v>
      </c>
      <c r="D368" s="11" t="s">
        <v>706</v>
      </c>
      <c r="F368" s="46"/>
      <c r="G368" s="46"/>
      <c r="H368" s="46"/>
      <c r="I368" s="13" t="s">
        <v>239</v>
      </c>
      <c r="J368" s="27">
        <v>490</v>
      </c>
      <c r="K368" s="13" t="s">
        <v>371</v>
      </c>
    </row>
    <row r="369" spans="1:13" x14ac:dyDescent="0.25">
      <c r="A369" s="33" t="s">
        <v>709</v>
      </c>
      <c r="B369" s="17" t="s">
        <v>708</v>
      </c>
      <c r="C369" s="43">
        <v>41.67</v>
      </c>
      <c r="D369" s="11" t="s">
        <v>707</v>
      </c>
      <c r="F369" s="46"/>
      <c r="G369" s="46"/>
      <c r="H369" s="46"/>
      <c r="I369" s="13" t="s">
        <v>511</v>
      </c>
      <c r="J369" s="27">
        <v>490</v>
      </c>
      <c r="K369" s="13" t="s">
        <v>585</v>
      </c>
    </row>
    <row r="370" spans="1:13" x14ac:dyDescent="0.25">
      <c r="A370" s="14" t="s">
        <v>630</v>
      </c>
      <c r="B370" s="14"/>
      <c r="C370" s="40">
        <f>SUM(C355:C369)</f>
        <v>3455.8199999999997</v>
      </c>
      <c r="D370" s="15"/>
      <c r="F370" s="46"/>
      <c r="G370" s="46"/>
      <c r="H370" s="46"/>
      <c r="I370" s="13" t="s">
        <v>721</v>
      </c>
      <c r="J370" s="27">
        <v>490</v>
      </c>
      <c r="K370" s="13" t="s">
        <v>405</v>
      </c>
    </row>
    <row r="371" spans="1:13" x14ac:dyDescent="0.25">
      <c r="C371" s="46"/>
      <c r="F371" s="46"/>
      <c r="G371" s="46"/>
      <c r="H371" s="46"/>
      <c r="I371" s="13" t="s">
        <v>412</v>
      </c>
      <c r="J371" s="27">
        <v>490</v>
      </c>
      <c r="K371" s="13" t="s">
        <v>413</v>
      </c>
    </row>
    <row r="372" spans="1:13" x14ac:dyDescent="0.25">
      <c r="C372" s="46"/>
      <c r="F372" s="39" t="s">
        <v>711</v>
      </c>
      <c r="G372" s="39"/>
      <c r="H372" s="39" t="s">
        <v>717</v>
      </c>
      <c r="I372" s="36" t="s">
        <v>420</v>
      </c>
      <c r="J372" s="27">
        <v>490</v>
      </c>
      <c r="K372" s="13" t="s">
        <v>421</v>
      </c>
    </row>
    <row r="373" spans="1:13" x14ac:dyDescent="0.25">
      <c r="B373" s="38" t="s">
        <v>720</v>
      </c>
      <c r="C373" s="46">
        <f>C370+C354+C327+C293+C264+C230+C186+C158+C102+C82+C52+C19</f>
        <v>78813.58</v>
      </c>
      <c r="F373" s="39" t="s">
        <v>712</v>
      </c>
      <c r="G373" s="39">
        <f>G360+G350+G309+G278+G246+G211+G172+G117+G93+G64+G37+G7</f>
        <v>9083.2199999999993</v>
      </c>
      <c r="H373" s="39">
        <v>11470</v>
      </c>
      <c r="I373" s="36" t="s">
        <v>456</v>
      </c>
      <c r="J373" s="27">
        <v>490</v>
      </c>
      <c r="K373" s="13" t="s">
        <v>457</v>
      </c>
    </row>
    <row r="374" spans="1:13" x14ac:dyDescent="0.25">
      <c r="B374" s="2"/>
      <c r="E374" t="s">
        <v>713</v>
      </c>
      <c r="F374" s="39" t="s">
        <v>715</v>
      </c>
      <c r="G374" s="39">
        <f>G361+G351+G310+G279+G247+G212+G173+G118+G94+G65+G38+G8</f>
        <v>34442.909999999996</v>
      </c>
      <c r="H374" s="39"/>
      <c r="I374" s="36" t="s">
        <v>719</v>
      </c>
      <c r="J374" s="27">
        <v>490</v>
      </c>
      <c r="K374" s="13" t="s">
        <v>462</v>
      </c>
    </row>
    <row r="375" spans="1:13" x14ac:dyDescent="0.25">
      <c r="F375" s="39" t="s">
        <v>714</v>
      </c>
      <c r="G375" s="39">
        <f>G362+G352+G311+G280+G248+G213+G174+G119+G95+G66+G39+G9</f>
        <v>14707.449999999999</v>
      </c>
      <c r="H375" s="39"/>
      <c r="I375" s="37" t="s">
        <v>661</v>
      </c>
      <c r="J375" s="30">
        <v>490</v>
      </c>
      <c r="K375" s="29" t="s">
        <v>685</v>
      </c>
    </row>
    <row r="376" spans="1:13" x14ac:dyDescent="0.25">
      <c r="F376" s="39" t="s">
        <v>716</v>
      </c>
      <c r="G376" s="39">
        <f>G363+G353+G312+G281+G249+G214+G175+G120</f>
        <v>20580</v>
      </c>
      <c r="H376" s="39"/>
      <c r="J376">
        <f>SUM(J339:J375)</f>
        <v>18130</v>
      </c>
    </row>
    <row r="377" spans="1:13" ht="15.75" thickBot="1" x14ac:dyDescent="0.3">
      <c r="F377" s="39"/>
      <c r="G377" s="39">
        <f>G373+G374+G375+G376</f>
        <v>78813.579999999987</v>
      </c>
      <c r="H377" s="50">
        <v>80746</v>
      </c>
    </row>
    <row r="378" spans="1:13" ht="15.75" thickBot="1" x14ac:dyDescent="0.3">
      <c r="I378" s="5"/>
      <c r="J378" s="6"/>
      <c r="K378" s="6"/>
      <c r="L378" s="6"/>
      <c r="M378" s="7"/>
    </row>
  </sheetData>
  <mergeCells count="12">
    <mergeCell ref="F359:G359"/>
    <mergeCell ref="F36:G36"/>
    <mergeCell ref="F6:G6"/>
    <mergeCell ref="F63:G63"/>
    <mergeCell ref="F92:G92"/>
    <mergeCell ref="F116:G116"/>
    <mergeCell ref="F171:G171"/>
    <mergeCell ref="F210:G210"/>
    <mergeCell ref="F245:G245"/>
    <mergeCell ref="F277:G277"/>
    <mergeCell ref="F308:G308"/>
    <mergeCell ref="F349:G349"/>
  </mergeCells>
  <hyperlinks>
    <hyperlink ref="B331" r:id="rId1" display="http://www.revellat.fr/sophrobase/htdocs/comm/card.php?socid=775&amp;canvas=patient@cabinetmed"/>
    <hyperlink ref="B332" r:id="rId2" display="http://www.revellat.fr/sophrobase/htdocs/comm/card.php?socid=774&amp;canvas=patient@cabinetmed"/>
    <hyperlink ref="B333" r:id="rId3" display="http://www.revellat.fr/sophrobase/htdocs/comm/card.php?socid=773&amp;canvas=patient@cabinetmed"/>
    <hyperlink ref="B334" r:id="rId4" display="http://www.revellat.fr/sophrobase/htdocs/comm/card.php?socid=773&amp;canvas=patient@cabinetmed"/>
    <hyperlink ref="B335" r:id="rId5" display="http://www.revellat.fr/sophrobase/htdocs/comm/card.php?socid=704&amp;canvas=patient@cabinetmed"/>
    <hyperlink ref="B337" r:id="rId6" display="http://www.revellat.fr/sophrobase/htdocs/comm/card.php?socid=733"/>
    <hyperlink ref="B339" r:id="rId7" display="http://www.revellat.fr/sophrobase/htdocs/comm/card.php?socid=739&amp;canvas=patient@cabinetmed"/>
    <hyperlink ref="B340" r:id="rId8" display="http://www.revellat.fr/sophrobase/htdocs/comm/card.php?socid=766&amp;canvas=patient@cabinetmed"/>
    <hyperlink ref="B341" r:id="rId9" display="http://www.revellat.fr/sophrobase/htdocs/comm/card.php?socid=227"/>
    <hyperlink ref="B342" r:id="rId10" display="http://www.revellat.fr/sophrobase/htdocs/comm/card.php?socid=767&amp;canvas=patient@cabinetmed"/>
    <hyperlink ref="B343" r:id="rId11" display="http://www.revellat.fr/sophrobase/htdocs/comm/card.php?socid=768"/>
    <hyperlink ref="B346" r:id="rId12" display="http://www.revellat.fr/sophrobase/htdocs/comm/card.php?socid=741&amp;canvas=patient@cabinetmed"/>
    <hyperlink ref="B347" r:id="rId13" display="http://www.revellat.fr/sophrobase/htdocs/comm/card.php?socid=760"/>
    <hyperlink ref="B348" r:id="rId14" display="http://www.revellat.fr/sophrobase/htdocs/comm/card.php?socid=733"/>
    <hyperlink ref="B349" r:id="rId15" display="http://www.revellat.fr/sophrobase/htdocs/comm/card.php?socid=462"/>
    <hyperlink ref="B350" r:id="rId16" display="http://www.revellat.fr/sophrobase/htdocs/comm/card.php?socid=731"/>
    <hyperlink ref="B351" r:id="rId17" display="http://www.revellat.fr/sophrobase/htdocs/comm/card.php?socid=773&amp;canvas=patient@cabinetmed"/>
    <hyperlink ref="B359" r:id="rId18" display="http://www.revellat.fr/sophrobase/htdocs/comm/card.php?socid=768"/>
    <hyperlink ref="I375" r:id="rId19" display="http://www.revellat.fr/sophrobase/htdocs/comm/card.php?socid=768"/>
    <hyperlink ref="B360" r:id="rId20" display="http://www.revellat.fr/sophrobase/htdocs/comm/card.php?socid=664"/>
    <hyperlink ref="B362" r:id="rId21" display="http://www.revellat.fr/sophrobase/htdocs/comm/card.php?socid=769&amp;canvas=patient@cabinetmed"/>
    <hyperlink ref="B363" r:id="rId22" display="http://www.revellat.fr/sophrobase/htdocs/comm/card.php?socid=763&amp;canvas=patient@cabinetmed"/>
    <hyperlink ref="B365" r:id="rId23" display="http://www.revellat.fr/sophrobase/htdocs/comm/card.php?socid=770&amp;canvas=patient@cabinetmed"/>
    <hyperlink ref="B366" r:id="rId24" display="http://www.revellat.fr/sophrobase/htdocs/comm/card.php?socid=771&amp;canvas=patient@cabinetmed"/>
    <hyperlink ref="B367" r:id="rId25" display="http://www.revellat.fr/sophrobase/htdocs/comm/card.php?socid=772"/>
    <hyperlink ref="B369" r:id="rId26" display="http://www.revellat.fr/sophrobase/htdocs/comm/card.php?socid=646&amp;canvas=patient@cabinetmed"/>
  </hyperlinks>
  <pageMargins left="0.7" right="0.7" top="0.75" bottom="0.75" header="0.3" footer="0.3"/>
  <pageSetup paperSize="9" orientation="portrait" horizontalDpi="300" verticalDpi="30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B21" sqref="B21"/>
    </sheetView>
  </sheetViews>
  <sheetFormatPr baseColWidth="10" defaultRowHeight="15" x14ac:dyDescent="0.25"/>
  <cols>
    <col min="2" max="2" width="39" customWidth="1"/>
  </cols>
  <sheetData>
    <row r="2" spans="1:5" x14ac:dyDescent="0.25">
      <c r="B2" s="38" t="s">
        <v>718</v>
      </c>
    </row>
    <row r="3" spans="1:5" x14ac:dyDescent="0.25">
      <c r="A3" s="8" t="s">
        <v>609</v>
      </c>
      <c r="B3" s="16" t="s">
        <v>610</v>
      </c>
      <c r="C3" s="19">
        <v>150</v>
      </c>
      <c r="D3" s="20">
        <v>42620</v>
      </c>
    </row>
    <row r="4" spans="1:5" ht="24.75" x14ac:dyDescent="0.25">
      <c r="A4" s="9" t="s">
        <v>612</v>
      </c>
      <c r="B4" s="17" t="s">
        <v>611</v>
      </c>
      <c r="C4" s="21">
        <v>150</v>
      </c>
      <c r="D4" s="22">
        <v>42647</v>
      </c>
    </row>
    <row r="5" spans="1:5" x14ac:dyDescent="0.25">
      <c r="A5" s="25" t="s">
        <v>613</v>
      </c>
      <c r="B5" s="16" t="s">
        <v>608</v>
      </c>
      <c r="C5" s="23">
        <v>233.33</v>
      </c>
      <c r="D5" s="22">
        <v>42653</v>
      </c>
    </row>
    <row r="6" spans="1:5" x14ac:dyDescent="0.25">
      <c r="A6" s="25" t="s">
        <v>617</v>
      </c>
      <c r="B6" s="12" t="s">
        <v>227</v>
      </c>
      <c r="C6" s="24">
        <v>490</v>
      </c>
      <c r="D6" s="22">
        <v>42774</v>
      </c>
      <c r="E6" s="4"/>
    </row>
    <row r="7" spans="1:5" x14ac:dyDescent="0.25">
      <c r="A7" s="25" t="s">
        <v>618</v>
      </c>
      <c r="B7" s="26" t="s">
        <v>197</v>
      </c>
      <c r="C7" s="19">
        <v>233.33</v>
      </c>
      <c r="D7" s="22">
        <v>42775</v>
      </c>
    </row>
    <row r="8" spans="1:5" x14ac:dyDescent="0.25">
      <c r="A8" s="25" t="s">
        <v>619</v>
      </c>
      <c r="B8" s="26" t="s">
        <v>197</v>
      </c>
      <c r="C8" s="19">
        <v>208.33</v>
      </c>
      <c r="D8" s="22">
        <v>42775</v>
      </c>
    </row>
    <row r="9" spans="1:5" x14ac:dyDescent="0.25">
      <c r="A9" s="25" t="s">
        <v>620</v>
      </c>
      <c r="B9" s="26" t="s">
        <v>197</v>
      </c>
      <c r="C9" s="19">
        <v>208.33</v>
      </c>
      <c r="D9" s="22">
        <v>42775</v>
      </c>
    </row>
    <row r="10" spans="1:5" x14ac:dyDescent="0.25">
      <c r="A10" s="25" t="s">
        <v>622</v>
      </c>
      <c r="B10" s="12" t="s">
        <v>241</v>
      </c>
      <c r="C10" s="24">
        <v>490</v>
      </c>
      <c r="D10" s="22">
        <v>42768</v>
      </c>
    </row>
    <row r="11" spans="1:5" x14ac:dyDescent="0.25">
      <c r="A11" s="8" t="s">
        <v>623</v>
      </c>
      <c r="B11" s="12" t="s">
        <v>357</v>
      </c>
      <c r="C11" s="18">
        <v>250</v>
      </c>
      <c r="D11" s="22">
        <v>42872</v>
      </c>
    </row>
    <row r="12" spans="1:5" ht="18.75" customHeight="1" x14ac:dyDescent="0.25">
      <c r="A12" s="9" t="s">
        <v>624</v>
      </c>
      <c r="B12" s="12" t="s">
        <v>241</v>
      </c>
      <c r="C12" s="24">
        <v>40.83</v>
      </c>
      <c r="D12" s="22">
        <v>42888</v>
      </c>
    </row>
    <row r="13" spans="1:5" x14ac:dyDescent="0.25">
      <c r="A13" s="10" t="s">
        <v>625</v>
      </c>
      <c r="B13" s="12" t="s">
        <v>241</v>
      </c>
      <c r="C13" s="24">
        <v>40.83</v>
      </c>
      <c r="D13" s="22">
        <v>42888</v>
      </c>
    </row>
    <row r="14" spans="1:5" x14ac:dyDescent="0.25">
      <c r="A14" s="11" t="s">
        <v>626</v>
      </c>
      <c r="B14" s="12" t="s">
        <v>241</v>
      </c>
      <c r="C14" s="24">
        <v>40.83</v>
      </c>
      <c r="D14" s="22">
        <v>42888</v>
      </c>
    </row>
    <row r="15" spans="1:5" x14ac:dyDescent="0.25">
      <c r="A15" s="25" t="s">
        <v>627</v>
      </c>
      <c r="B15" s="28" t="s">
        <v>286</v>
      </c>
      <c r="C15" s="24">
        <v>490</v>
      </c>
      <c r="D15" s="22">
        <v>42889</v>
      </c>
    </row>
    <row r="16" spans="1:5" ht="15.75" thickBot="1" x14ac:dyDescent="0.3">
      <c r="A16" s="11" t="s">
        <v>628</v>
      </c>
      <c r="B16" s="28" t="s">
        <v>286</v>
      </c>
      <c r="C16" s="24">
        <v>490</v>
      </c>
      <c r="D16" s="22">
        <v>42890</v>
      </c>
    </row>
    <row r="17" spans="1:9" ht="15.75" thickBot="1" x14ac:dyDescent="0.3">
      <c r="A17" s="17" t="s">
        <v>687</v>
      </c>
      <c r="B17" s="33" t="s">
        <v>21</v>
      </c>
      <c r="C17" s="34">
        <v>362.5</v>
      </c>
      <c r="D17" s="22">
        <v>42952</v>
      </c>
      <c r="E17" s="35"/>
      <c r="F17" s="6"/>
      <c r="G17" s="6"/>
      <c r="H17" s="6"/>
      <c r="I17" s="7"/>
    </row>
  </sheetData>
  <hyperlinks>
    <hyperlink ref="B3" r:id="rId1" display="http://www.revellat.fr/sophrobase/htdocs/comm/card.php?socid=261"/>
    <hyperlink ref="B4" r:id="rId2" display="http://www.revellat.fr/sophrobase/htdocs/comm/card.php?socid=694"/>
    <hyperlink ref="B5" r:id="rId3" display="http://www.revellat.fr/sophrobase/htdocs/comm/card.php?socid=551"/>
    <hyperlink ref="A17" r:id="rId4" display="http://www.revellat.fr/sophrobase/htdocs/compta/facture.php?facid=60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Verification</vt:lpstr>
      <vt:lpstr>factures refaites </vt:lpstr>
      <vt:lpstr>fixe</vt:lpstr>
    </vt:vector>
  </TitlesOfParts>
  <Company>CEGID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BOUGAULT</dc:creator>
  <cp:lastModifiedBy>Dell</cp:lastModifiedBy>
  <dcterms:created xsi:type="dcterms:W3CDTF">2017-09-06T15:31:55Z</dcterms:created>
  <dcterms:modified xsi:type="dcterms:W3CDTF">2017-09-20T10:22:04Z</dcterms:modified>
</cp:coreProperties>
</file>