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760" firstSheet="2" activeTab="11"/>
  </bookViews>
  <sheets>
    <sheet name="SEPTEMBRE" sheetId="6" r:id="rId1"/>
    <sheet name="OCTOBRE" sheetId="5" r:id="rId2"/>
    <sheet name="NOVEMBRE" sheetId="4" r:id="rId3"/>
    <sheet name="DECEMBRE" sheetId="3" r:id="rId4"/>
    <sheet name="JANVIER" sheetId="7" r:id="rId5"/>
    <sheet name="FEVRIER" sheetId="8" r:id="rId6"/>
    <sheet name="MARS" sheetId="9" r:id="rId7"/>
    <sheet name="AVRIL" sheetId="10" r:id="rId8"/>
    <sheet name="MAI" sheetId="11" r:id="rId9"/>
    <sheet name="JUIN" sheetId="12" r:id="rId10"/>
    <sheet name="JUILLET" sheetId="13" r:id="rId11"/>
    <sheet name="AOUT" sheetId="14" r:id="rId1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0" i="14" l="1"/>
  <c r="I50" i="14"/>
  <c r="G50" i="14"/>
  <c r="G7" i="14"/>
  <c r="G11" i="14"/>
  <c r="I8" i="14"/>
  <c r="I9" i="14"/>
  <c r="I10" i="14"/>
  <c r="G8" i="14"/>
  <c r="G9" i="14"/>
  <c r="G10" i="14"/>
  <c r="G20" i="14"/>
  <c r="I20" i="14"/>
  <c r="G19" i="14"/>
  <c r="I19" i="14"/>
  <c r="I6" i="14"/>
  <c r="G6" i="14"/>
  <c r="I49" i="14"/>
  <c r="G49" i="14"/>
  <c r="I48" i="14"/>
  <c r="G48" i="14"/>
  <c r="I47" i="14"/>
  <c r="G47" i="14"/>
  <c r="I46" i="14"/>
  <c r="G46" i="14"/>
  <c r="I45" i="14"/>
  <c r="G45" i="14"/>
  <c r="I44" i="14"/>
  <c r="G44" i="14"/>
  <c r="I43" i="14"/>
  <c r="G43" i="14"/>
  <c r="I42" i="14"/>
  <c r="G42" i="14"/>
  <c r="I41" i="14"/>
  <c r="G41" i="14"/>
  <c r="I40" i="14"/>
  <c r="G40" i="14"/>
  <c r="I39" i="14"/>
  <c r="G39" i="14"/>
  <c r="I38" i="14"/>
  <c r="G38" i="14"/>
  <c r="G37" i="14"/>
  <c r="I36" i="14"/>
  <c r="G36" i="14"/>
  <c r="G35" i="14"/>
  <c r="I34" i="14"/>
  <c r="G34" i="14"/>
  <c r="I33" i="14"/>
  <c r="G33" i="14"/>
  <c r="I32" i="14" l="1"/>
  <c r="G32" i="14"/>
  <c r="I31" i="14"/>
  <c r="G31" i="14"/>
  <c r="I30" i="14"/>
  <c r="G30" i="14"/>
  <c r="I29" i="14"/>
  <c r="G29" i="14"/>
  <c r="I28" i="14"/>
  <c r="G28" i="14"/>
  <c r="G27" i="14"/>
  <c r="I27" i="14"/>
  <c r="I26" i="14"/>
  <c r="G26" i="14"/>
  <c r="I25" i="14"/>
  <c r="G25" i="14"/>
  <c r="I23" i="14"/>
  <c r="G23" i="14"/>
  <c r="I24" i="14"/>
  <c r="G24" i="14"/>
  <c r="G16" i="14"/>
  <c r="I15" i="14"/>
  <c r="G15" i="14"/>
  <c r="I14" i="14"/>
  <c r="G14" i="14"/>
  <c r="I58" i="13"/>
  <c r="G58" i="13"/>
  <c r="I48" i="13"/>
  <c r="G48" i="13"/>
  <c r="I49" i="13"/>
  <c r="G49" i="13"/>
  <c r="F77" i="14"/>
  <c r="I75" i="14"/>
  <c r="G75" i="14"/>
  <c r="I74" i="14"/>
  <c r="G74" i="14"/>
  <c r="I73" i="14"/>
  <c r="G73" i="14"/>
  <c r="I72" i="14"/>
  <c r="G72" i="14"/>
  <c r="I71" i="14"/>
  <c r="G71" i="14"/>
  <c r="I70" i="14"/>
  <c r="G70" i="14"/>
  <c r="I69" i="14"/>
  <c r="G69" i="14"/>
  <c r="I68" i="14"/>
  <c r="G68" i="14"/>
  <c r="I67" i="14"/>
  <c r="G67" i="14"/>
  <c r="I66" i="14"/>
  <c r="G66" i="14"/>
  <c r="I65" i="14"/>
  <c r="G65" i="14"/>
  <c r="I64" i="14"/>
  <c r="G64" i="14"/>
  <c r="I63" i="14"/>
  <c r="G63" i="14"/>
  <c r="I62" i="14"/>
  <c r="G62" i="14"/>
  <c r="I61" i="14"/>
  <c r="G61" i="14"/>
  <c r="I60" i="14"/>
  <c r="G60" i="14"/>
  <c r="I59" i="14"/>
  <c r="G59" i="14"/>
  <c r="I58" i="14"/>
  <c r="G58" i="14"/>
  <c r="I57" i="14"/>
  <c r="G57" i="14"/>
  <c r="I56" i="14"/>
  <c r="G56" i="14"/>
  <c r="I55" i="14"/>
  <c r="G55" i="14"/>
  <c r="I54" i="14"/>
  <c r="G54" i="14"/>
  <c r="I53" i="14"/>
  <c r="G53" i="14"/>
  <c r="I52" i="14"/>
  <c r="G52" i="14"/>
  <c r="I51" i="14"/>
  <c r="G51" i="14"/>
  <c r="H77" i="14"/>
  <c r="I22" i="14"/>
  <c r="G22" i="14"/>
  <c r="I21" i="14"/>
  <c r="G21" i="14"/>
  <c r="I18" i="14"/>
  <c r="G18" i="14"/>
  <c r="I17" i="14"/>
  <c r="G17" i="14"/>
  <c r="I16" i="14"/>
  <c r="J77" i="14" s="1"/>
  <c r="I13" i="14"/>
  <c r="G13" i="14"/>
  <c r="I12" i="14"/>
  <c r="G12" i="14"/>
  <c r="I11" i="14"/>
  <c r="I7" i="14"/>
  <c r="I77" i="14" l="1"/>
  <c r="H79" i="14" s="1"/>
  <c r="G77" i="14"/>
  <c r="I56" i="13"/>
  <c r="G56" i="13"/>
  <c r="I55" i="13"/>
  <c r="G55" i="13"/>
  <c r="I54" i="13"/>
  <c r="G54" i="13"/>
  <c r="I53" i="13"/>
  <c r="G53" i="13"/>
  <c r="I52" i="13"/>
  <c r="G52" i="13"/>
  <c r="I44" i="13"/>
  <c r="G44" i="13"/>
  <c r="I43" i="13"/>
  <c r="G43" i="13"/>
  <c r="I42" i="13"/>
  <c r="G42" i="13"/>
  <c r="I41" i="13"/>
  <c r="H41" i="13"/>
  <c r="G41" i="13" s="1"/>
  <c r="I40" i="13"/>
  <c r="G40" i="13"/>
  <c r="I38" i="13"/>
  <c r="G38" i="13"/>
  <c r="I37" i="13"/>
  <c r="G37" i="13"/>
  <c r="I36" i="13"/>
  <c r="G36" i="13"/>
  <c r="I35" i="13"/>
  <c r="G35" i="13"/>
  <c r="I34" i="13"/>
  <c r="G34" i="13"/>
  <c r="I33" i="13"/>
  <c r="G33" i="13"/>
  <c r="G28" i="13"/>
  <c r="I28" i="13"/>
  <c r="I25" i="13"/>
  <c r="G25" i="13"/>
  <c r="I24" i="13"/>
  <c r="G24" i="13"/>
  <c r="G23" i="13"/>
  <c r="I16" i="13"/>
  <c r="G16" i="13"/>
  <c r="I15" i="13"/>
  <c r="G15" i="13"/>
  <c r="I14" i="13"/>
  <c r="G14" i="13"/>
  <c r="I12" i="13"/>
  <c r="G12" i="13"/>
  <c r="I11" i="13"/>
  <c r="G11" i="13"/>
  <c r="I10" i="13"/>
  <c r="G10" i="13"/>
  <c r="G77" i="12"/>
  <c r="H26" i="12"/>
  <c r="G26" i="12" s="1"/>
  <c r="I18" i="12"/>
  <c r="I19" i="12"/>
  <c r="I20" i="12"/>
  <c r="I21" i="12"/>
  <c r="G19" i="12"/>
  <c r="G20" i="12"/>
  <c r="G21" i="12"/>
  <c r="G22" i="12"/>
  <c r="H24" i="12"/>
  <c r="G24" i="12" s="1"/>
  <c r="H25" i="12"/>
  <c r="G25" i="12" s="1"/>
  <c r="I26" i="12"/>
  <c r="I25" i="12"/>
  <c r="I24" i="12"/>
  <c r="G68" i="12"/>
  <c r="G78" i="12"/>
  <c r="G79" i="12"/>
  <c r="G80" i="12"/>
  <c r="I68" i="12"/>
  <c r="I76" i="12"/>
  <c r="G76" i="12"/>
  <c r="I75" i="12"/>
  <c r="G75" i="12"/>
  <c r="G64" i="12"/>
  <c r="G57" i="12"/>
  <c r="I55" i="12"/>
  <c r="G55" i="12"/>
  <c r="G70" i="12"/>
  <c r="I70" i="12"/>
  <c r="I74" i="12"/>
  <c r="G74" i="12"/>
  <c r="I73" i="12"/>
  <c r="G73" i="12"/>
  <c r="I72" i="12"/>
  <c r="G72" i="12"/>
  <c r="I71" i="12"/>
  <c r="G71" i="12"/>
  <c r="I69" i="12"/>
  <c r="G69" i="12"/>
  <c r="F74" i="13"/>
  <c r="I72" i="13"/>
  <c r="G72" i="13"/>
  <c r="I71" i="13"/>
  <c r="G71" i="13"/>
  <c r="I70" i="13"/>
  <c r="G70" i="13"/>
  <c r="I69" i="13"/>
  <c r="G69" i="13"/>
  <c r="I68" i="13"/>
  <c r="G68" i="13"/>
  <c r="I67" i="13"/>
  <c r="G67" i="13"/>
  <c r="I66" i="13"/>
  <c r="G66" i="13"/>
  <c r="I65" i="13"/>
  <c r="G65" i="13"/>
  <c r="I64" i="13"/>
  <c r="G64" i="13"/>
  <c r="I63" i="13"/>
  <c r="G63" i="13"/>
  <c r="I62" i="13"/>
  <c r="G62" i="13"/>
  <c r="I61" i="13"/>
  <c r="G61" i="13"/>
  <c r="I60" i="13"/>
  <c r="G60" i="13"/>
  <c r="I59" i="13"/>
  <c r="G59" i="13"/>
  <c r="I57" i="13"/>
  <c r="G57" i="13"/>
  <c r="I47" i="13"/>
  <c r="G47" i="13"/>
  <c r="I51" i="13"/>
  <c r="G51" i="13"/>
  <c r="I50" i="13"/>
  <c r="G50" i="13"/>
  <c r="I46" i="13"/>
  <c r="G46" i="13"/>
  <c r="I45" i="13"/>
  <c r="G45" i="13"/>
  <c r="I39" i="13"/>
  <c r="H39" i="13"/>
  <c r="H74" i="13" s="1"/>
  <c r="I32" i="13"/>
  <c r="G32" i="13"/>
  <c r="I31" i="13"/>
  <c r="G31" i="13"/>
  <c r="I30" i="13"/>
  <c r="G30" i="13"/>
  <c r="I29" i="13"/>
  <c r="G29" i="13"/>
  <c r="I27" i="13"/>
  <c r="G27" i="13"/>
  <c r="I26" i="13"/>
  <c r="G26" i="13"/>
  <c r="I23" i="13"/>
  <c r="I22" i="13"/>
  <c r="G22" i="13"/>
  <c r="I21" i="13"/>
  <c r="G21" i="13"/>
  <c r="I20" i="13"/>
  <c r="G20" i="13"/>
  <c r="I19" i="13"/>
  <c r="G19" i="13"/>
  <c r="I18" i="13"/>
  <c r="G18" i="13"/>
  <c r="I17" i="13"/>
  <c r="G17" i="13"/>
  <c r="G13" i="13"/>
  <c r="I9" i="13"/>
  <c r="G9" i="13"/>
  <c r="I8" i="13"/>
  <c r="G8" i="13"/>
  <c r="I7" i="13"/>
  <c r="J74" i="13" s="1"/>
  <c r="G7" i="13"/>
  <c r="I6" i="13"/>
  <c r="G6" i="13"/>
  <c r="I67" i="12"/>
  <c r="G67" i="12"/>
  <c r="I66" i="12"/>
  <c r="G66" i="12"/>
  <c r="I47" i="12"/>
  <c r="H47" i="12"/>
  <c r="G47" i="12" s="1"/>
  <c r="I49" i="12"/>
  <c r="G49" i="12"/>
  <c r="I41" i="12"/>
  <c r="G41" i="12"/>
  <c r="I40" i="12"/>
  <c r="G40" i="12"/>
  <c r="I42" i="12"/>
  <c r="G42" i="12"/>
  <c r="I54" i="12"/>
  <c r="G54" i="12"/>
  <c r="I52" i="12"/>
  <c r="G52" i="12"/>
  <c r="I50" i="12"/>
  <c r="G50" i="12"/>
  <c r="I48" i="12"/>
  <c r="G48" i="12"/>
  <c r="I74" i="13" l="1"/>
  <c r="H76" i="13" s="1"/>
  <c r="G39" i="13"/>
  <c r="G74" i="13" s="1"/>
  <c r="I53" i="12"/>
  <c r="G53" i="12"/>
  <c r="G46" i="12"/>
  <c r="G44" i="12" l="1"/>
  <c r="I43" i="12"/>
  <c r="G43" i="12"/>
  <c r="I39" i="12"/>
  <c r="G39" i="12"/>
  <c r="I38" i="12"/>
  <c r="G38" i="12"/>
  <c r="I35" i="12"/>
  <c r="G35" i="12"/>
  <c r="I36" i="12"/>
  <c r="G36" i="12"/>
  <c r="I56" i="12" l="1"/>
  <c r="I62" i="12"/>
  <c r="I44" i="12"/>
  <c r="I46" i="12"/>
  <c r="I45" i="12"/>
  <c r="I51" i="12"/>
  <c r="G45" i="12"/>
  <c r="G51" i="12"/>
  <c r="G56" i="12"/>
  <c r="G62" i="12"/>
  <c r="I37" i="12"/>
  <c r="G37" i="12"/>
  <c r="I28" i="12"/>
  <c r="G28" i="12"/>
  <c r="I23" i="12"/>
  <c r="H23" i="12"/>
  <c r="G23" i="12" s="1"/>
  <c r="I22" i="12"/>
  <c r="I31" i="12"/>
  <c r="G31" i="12"/>
  <c r="I29" i="12"/>
  <c r="G29" i="12"/>
  <c r="I27" i="12"/>
  <c r="G27" i="12"/>
  <c r="I30" i="12"/>
  <c r="G30" i="12"/>
  <c r="I34" i="12"/>
  <c r="G34" i="12"/>
  <c r="I33" i="12"/>
  <c r="G33" i="12"/>
  <c r="I32" i="12"/>
  <c r="G32" i="12"/>
  <c r="I12" i="12"/>
  <c r="G12" i="12"/>
  <c r="G15" i="12"/>
  <c r="I15" i="12"/>
  <c r="G14" i="12"/>
  <c r="I6" i="12"/>
  <c r="G6" i="12"/>
  <c r="I13" i="12"/>
  <c r="G13" i="12"/>
  <c r="I11" i="12"/>
  <c r="G11" i="12"/>
  <c r="I10" i="12"/>
  <c r="G10" i="12"/>
  <c r="G51" i="11"/>
  <c r="I51" i="11"/>
  <c r="I52" i="11"/>
  <c r="G50" i="11"/>
  <c r="I50" i="11"/>
  <c r="I71" i="11"/>
  <c r="G71" i="11"/>
  <c r="I70" i="11"/>
  <c r="G70" i="11"/>
  <c r="I59" i="11"/>
  <c r="I69" i="11"/>
  <c r="G69" i="11"/>
  <c r="I68" i="11"/>
  <c r="G68" i="11"/>
  <c r="G59" i="11"/>
  <c r="G47" i="11"/>
  <c r="G48" i="11"/>
  <c r="G49" i="11"/>
  <c r="G52" i="11"/>
  <c r="G46" i="11"/>
  <c r="G54" i="11"/>
  <c r="G53" i="11"/>
  <c r="I49" i="11"/>
  <c r="I53" i="11"/>
  <c r="I54" i="11"/>
  <c r="I48" i="11"/>
  <c r="I47" i="11"/>
  <c r="I46" i="11"/>
  <c r="G64" i="11"/>
  <c r="I64" i="11"/>
  <c r="I63" i="11"/>
  <c r="G63" i="11"/>
  <c r="I62" i="11"/>
  <c r="G62" i="11"/>
  <c r="I61" i="11"/>
  <c r="G61" i="11"/>
  <c r="I67" i="11"/>
  <c r="G67" i="11"/>
  <c r="F83" i="12"/>
  <c r="I81" i="12"/>
  <c r="G81" i="12"/>
  <c r="I80" i="12"/>
  <c r="I61" i="12"/>
  <c r="G61" i="12"/>
  <c r="I60" i="12"/>
  <c r="G60" i="12"/>
  <c r="I59" i="12"/>
  <c r="G59" i="12"/>
  <c r="I58" i="12"/>
  <c r="G58" i="12"/>
  <c r="I57" i="12"/>
  <c r="I65" i="12"/>
  <c r="G65" i="12"/>
  <c r="I64" i="12"/>
  <c r="I63" i="12"/>
  <c r="G63" i="12"/>
  <c r="I17" i="12"/>
  <c r="G17" i="12"/>
  <c r="I16" i="12"/>
  <c r="G16" i="12"/>
  <c r="I14" i="12"/>
  <c r="I9" i="12"/>
  <c r="G9" i="12"/>
  <c r="I8" i="12"/>
  <c r="G8" i="12"/>
  <c r="I7" i="12"/>
  <c r="J84" i="12" s="1"/>
  <c r="G7" i="12"/>
  <c r="I44" i="11"/>
  <c r="G44" i="11"/>
  <c r="I43" i="11"/>
  <c r="G43" i="11"/>
  <c r="I83" i="12" l="1"/>
  <c r="I36" i="11"/>
  <c r="G36" i="11"/>
  <c r="G35" i="11"/>
  <c r="I38" i="11"/>
  <c r="G38" i="11"/>
  <c r="I65" i="11"/>
  <c r="G65" i="11"/>
  <c r="I60" i="11"/>
  <c r="G60" i="11"/>
  <c r="I57" i="11"/>
  <c r="G57" i="11"/>
  <c r="I56" i="11"/>
  <c r="G56" i="11"/>
  <c r="I55" i="11"/>
  <c r="G55" i="11"/>
  <c r="I31" i="11"/>
  <c r="H66" i="11"/>
  <c r="G66" i="11" s="1"/>
  <c r="F84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32" i="11"/>
  <c r="G22" i="11"/>
  <c r="G23" i="11"/>
  <c r="G24" i="11"/>
  <c r="G25" i="11"/>
  <c r="G26" i="11"/>
  <c r="G33" i="11"/>
  <c r="G34" i="11"/>
  <c r="G37" i="11"/>
  <c r="G39" i="11"/>
  <c r="G40" i="11"/>
  <c r="G41" i="11"/>
  <c r="G42" i="11"/>
  <c r="G27" i="11"/>
  <c r="G28" i="11"/>
  <c r="G29" i="11"/>
  <c r="G30" i="11"/>
  <c r="G45" i="11"/>
  <c r="G58" i="11"/>
  <c r="G72" i="11"/>
  <c r="G73" i="11"/>
  <c r="G74" i="11"/>
  <c r="G75" i="11"/>
  <c r="G76" i="11"/>
  <c r="G77" i="11"/>
  <c r="G78" i="11"/>
  <c r="G79" i="11"/>
  <c r="G80" i="11"/>
  <c r="G81" i="11"/>
  <c r="G82" i="11"/>
  <c r="G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32" i="11"/>
  <c r="I22" i="11"/>
  <c r="I23" i="11"/>
  <c r="I24" i="11"/>
  <c r="I25" i="11"/>
  <c r="I26" i="11"/>
  <c r="I33" i="11"/>
  <c r="I34" i="11"/>
  <c r="I37" i="11"/>
  <c r="I39" i="11"/>
  <c r="I40" i="11"/>
  <c r="I41" i="11"/>
  <c r="I42" i="11"/>
  <c r="I66" i="11"/>
  <c r="I27" i="11"/>
  <c r="I28" i="11"/>
  <c r="I29" i="11"/>
  <c r="I30" i="11"/>
  <c r="I45" i="11"/>
  <c r="I58" i="11"/>
  <c r="I72" i="11"/>
  <c r="I73" i="11"/>
  <c r="I74" i="11"/>
  <c r="I75" i="11"/>
  <c r="I76" i="11"/>
  <c r="I77" i="11"/>
  <c r="I78" i="11"/>
  <c r="I79" i="11"/>
  <c r="I80" i="11"/>
  <c r="I81" i="11"/>
  <c r="I82" i="11"/>
  <c r="I6" i="11"/>
  <c r="F58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6" i="9"/>
  <c r="G58" i="9" s="1"/>
  <c r="I40" i="10"/>
  <c r="G40" i="10"/>
  <c r="I56" i="10"/>
  <c r="G12" i="10"/>
  <c r="I12" i="10"/>
  <c r="F59" i="10"/>
  <c r="I7" i="10"/>
  <c r="I8" i="10"/>
  <c r="I9" i="10"/>
  <c r="I10" i="10"/>
  <c r="I11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G7" i="10"/>
  <c r="G8" i="10"/>
  <c r="G9" i="10"/>
  <c r="G10" i="10"/>
  <c r="G11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I6" i="10"/>
  <c r="J59" i="10" l="1"/>
  <c r="J84" i="11"/>
  <c r="H84" i="11"/>
  <c r="G84" i="11"/>
  <c r="I84" i="11"/>
  <c r="H86" i="11" l="1"/>
  <c r="I59" i="10"/>
  <c r="H58" i="9" l="1"/>
  <c r="I58" i="9"/>
  <c r="H60" i="9" l="1"/>
  <c r="G15" i="5" l="1"/>
  <c r="G62" i="8"/>
  <c r="F62" i="8"/>
  <c r="F48" i="7"/>
  <c r="G48" i="7"/>
  <c r="F51" i="4"/>
  <c r="F64" i="8" l="1"/>
  <c r="F50" i="7"/>
  <c r="F37" i="3" l="1"/>
  <c r="F24" i="5"/>
  <c r="F13" i="6"/>
  <c r="G11" i="6" l="1"/>
  <c r="G10" i="6"/>
  <c r="G9" i="6"/>
  <c r="G8" i="6"/>
  <c r="G7" i="6"/>
  <c r="G6" i="6"/>
  <c r="G22" i="5"/>
  <c r="G21" i="5"/>
  <c r="G20" i="5"/>
  <c r="G19" i="5"/>
  <c r="G18" i="5"/>
  <c r="G17" i="5"/>
  <c r="G16" i="5"/>
  <c r="G14" i="5"/>
  <c r="G13" i="5"/>
  <c r="G12" i="5"/>
  <c r="G11" i="5"/>
  <c r="G10" i="5"/>
  <c r="G9" i="5"/>
  <c r="G8" i="5"/>
  <c r="G7" i="5"/>
  <c r="G6" i="5"/>
  <c r="G48" i="4"/>
  <c r="G49" i="4"/>
  <c r="G43" i="4"/>
  <c r="G42" i="4"/>
  <c r="G41" i="4"/>
  <c r="G40" i="4"/>
  <c r="G37" i="4"/>
  <c r="G23" i="4"/>
  <c r="G22" i="4"/>
  <c r="G21" i="4"/>
  <c r="G20" i="4"/>
  <c r="G24" i="4"/>
  <c r="G28" i="4"/>
  <c r="G27" i="4"/>
  <c r="G26" i="4"/>
  <c r="G25" i="4"/>
  <c r="G47" i="4"/>
  <c r="G46" i="4"/>
  <c r="G45" i="4"/>
  <c r="G44" i="4"/>
  <c r="G39" i="4"/>
  <c r="G38" i="4"/>
  <c r="G36" i="4"/>
  <c r="G35" i="4"/>
  <c r="G34" i="4"/>
  <c r="G33" i="4"/>
  <c r="G32" i="4"/>
  <c r="G31" i="4"/>
  <c r="G30" i="4"/>
  <c r="G29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29" i="3"/>
  <c r="G30" i="3"/>
  <c r="G31" i="3"/>
  <c r="G32" i="3"/>
  <c r="G33" i="3"/>
  <c r="G34" i="3"/>
  <c r="G35" i="3"/>
  <c r="G24" i="5" l="1"/>
  <c r="F26" i="5" s="1"/>
  <c r="G13" i="6"/>
  <c r="F15" i="6" s="1"/>
  <c r="G51" i="4"/>
  <c r="F53" i="4" s="1"/>
  <c r="G17" i="3"/>
  <c r="G18" i="3"/>
  <c r="G19" i="3"/>
  <c r="G20" i="3"/>
  <c r="G21" i="3"/>
  <c r="G22" i="3"/>
  <c r="G23" i="3"/>
  <c r="G24" i="3"/>
  <c r="G25" i="3"/>
  <c r="G26" i="3"/>
  <c r="G27" i="3"/>
  <c r="G28" i="3"/>
  <c r="G7" i="3"/>
  <c r="G8" i="3"/>
  <c r="G9" i="3"/>
  <c r="G10" i="3"/>
  <c r="G11" i="3"/>
  <c r="G12" i="3"/>
  <c r="G13" i="3"/>
  <c r="G14" i="3"/>
  <c r="G15" i="3"/>
  <c r="G16" i="3"/>
  <c r="G6" i="3"/>
  <c r="H59" i="10"/>
  <c r="H61" i="10" s="1"/>
  <c r="G6" i="10"/>
  <c r="G59" i="10" s="1"/>
  <c r="J6" i="10"/>
  <c r="G37" i="3" l="1"/>
  <c r="F39" i="3" s="1"/>
  <c r="G18" i="12"/>
  <c r="G83" i="12" s="1"/>
  <c r="H83" i="12"/>
  <c r="H85" i="12" s="1"/>
</calcChain>
</file>

<file path=xl/comments1.xml><?xml version="1.0" encoding="utf-8"?>
<comments xmlns="http://schemas.openxmlformats.org/spreadsheetml/2006/main">
  <authors>
    <author>mikael assa</author>
  </authors>
  <commentList>
    <comment ref="D19" authorId="0">
      <text>
        <r>
          <rPr>
            <b/>
            <sz val="9"/>
            <color indexed="81"/>
            <rFont val="Tahoma"/>
            <family val="2"/>
          </rPr>
          <t>mikael assa: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<sst xmlns="http://schemas.openxmlformats.org/spreadsheetml/2006/main" count="1679" uniqueCount="602">
  <si>
    <t>N°FACTURE</t>
  </si>
  <si>
    <t>MODE DE PAIEMENT</t>
  </si>
  <si>
    <t>TTC</t>
  </si>
  <si>
    <t>HT</t>
  </si>
  <si>
    <t>ATTENTION !LES NUMEROS DE FACTURE DOIVENT SE SUIVRENT EN FONCTION DES JOURS</t>
  </si>
  <si>
    <t>DATE RELEVE BANCAIRE</t>
  </si>
  <si>
    <r>
      <t xml:space="preserve">NOM SUR LA </t>
    </r>
    <r>
      <rPr>
        <b/>
        <u/>
        <sz val="11"/>
        <color rgb="FFC00000"/>
        <rFont val="Calibri"/>
        <family val="2"/>
        <scheme val="minor"/>
      </rPr>
      <t>FACTURE</t>
    </r>
  </si>
  <si>
    <t>TOTAL RELEVE BANCAIRE</t>
  </si>
  <si>
    <t>CHEQUE</t>
  </si>
  <si>
    <t>LOPES SANDRINE</t>
  </si>
  <si>
    <t>DERICQUEBOURG CHRISTELLE</t>
  </si>
  <si>
    <t>VIREMENT</t>
  </si>
  <si>
    <t>1609-0227</t>
  </si>
  <si>
    <t>DATE FACTURE</t>
  </si>
  <si>
    <t>TABLEAU VENTES ET ENCAISSEMENTS EXERCICE 2016 - 2017</t>
  </si>
  <si>
    <t>HONORE MARGAUX</t>
  </si>
  <si>
    <t>PIPA SANDRINE</t>
  </si>
  <si>
    <t>BROSSARD AMELIE</t>
  </si>
  <si>
    <t>SEVERINE JUDITH NICOISE</t>
  </si>
  <si>
    <t>DAHAN MICKAEL</t>
  </si>
  <si>
    <t>SEVE ET PAPILLONS</t>
  </si>
  <si>
    <t>BIHANNIC RODOLPHE</t>
  </si>
  <si>
    <t>LABORATOIRE ECOSYSTEM</t>
  </si>
  <si>
    <t>RICHAUD CATHERINE</t>
  </si>
  <si>
    <t>1609-0226</t>
  </si>
  <si>
    <t>DIDIER CUOQ</t>
  </si>
  <si>
    <t>LA MANUFACTURE DU YOGA</t>
  </si>
  <si>
    <t>1609-0235</t>
  </si>
  <si>
    <t>KHEDIJA BEN KHELIFA</t>
  </si>
  <si>
    <t>LOCATELLI BETTY</t>
  </si>
  <si>
    <t>MACE OU VERSTRAETE</t>
  </si>
  <si>
    <t>SEVE PAPILLON</t>
  </si>
  <si>
    <t>VERSTRAETE</t>
  </si>
  <si>
    <t>PIVA AURORE</t>
  </si>
  <si>
    <t>DELAGE SEVERINE</t>
  </si>
  <si>
    <t>HORREARD CECILE</t>
  </si>
  <si>
    <t>PERET OLIVIER</t>
  </si>
  <si>
    <t>SEVERINE DELAGE</t>
  </si>
  <si>
    <t>AOUIZERATE JESSIE</t>
  </si>
  <si>
    <t>MAKOME LOUISE LAURIE</t>
  </si>
  <si>
    <t>FALLET MARC</t>
  </si>
  <si>
    <t>ALLANE FREDERICQUE</t>
  </si>
  <si>
    <t>STRIPE PAYMENT</t>
  </si>
  <si>
    <t>FONT JESSICA</t>
  </si>
  <si>
    <t>1611-0273</t>
  </si>
  <si>
    <t>1611-0277</t>
  </si>
  <si>
    <t>1611-0282</t>
  </si>
  <si>
    <t>1610-0264</t>
  </si>
  <si>
    <t>1611-0278</t>
  </si>
  <si>
    <t>1611-0283</t>
  </si>
  <si>
    <t>1610-0279</t>
  </si>
  <si>
    <t>1611-0276</t>
  </si>
  <si>
    <t>05.12.2016</t>
  </si>
  <si>
    <t>SHIRLEY MICHEL</t>
  </si>
  <si>
    <t>GAZERES / HARASSE</t>
  </si>
  <si>
    <t>THEVENART SOPHIE</t>
  </si>
  <si>
    <t>08.12.2016</t>
  </si>
  <si>
    <t>SAYADA MICHAEL</t>
  </si>
  <si>
    <t>SEVERINE JUDITH</t>
  </si>
  <si>
    <t>CUOQ DIDIER</t>
  </si>
  <si>
    <t>12.12.2016</t>
  </si>
  <si>
    <t>CAYLA SYLVIE</t>
  </si>
  <si>
    <t>16.12.2016</t>
  </si>
  <si>
    <t>DOCTOLIB</t>
  </si>
  <si>
    <t>19.12.2016</t>
  </si>
  <si>
    <t>SAYAH PASCAL</t>
  </si>
  <si>
    <t>21.12.2016</t>
  </si>
  <si>
    <t>VLADIC JACQUELINE</t>
  </si>
  <si>
    <t>27.12.2016</t>
  </si>
  <si>
    <t>LARUE YANN</t>
  </si>
  <si>
    <t>28.12.2016</t>
  </si>
  <si>
    <t>GOSSELIN MARC</t>
  </si>
  <si>
    <t>AIGNEL FREDERIQUE</t>
  </si>
  <si>
    <t>LOUER LAURENCE</t>
  </si>
  <si>
    <t>29.12.2016</t>
  </si>
  <si>
    <t>FOUQUET PASCAL</t>
  </si>
  <si>
    <t>08.11.2016</t>
  </si>
  <si>
    <t>17.11.2016</t>
  </si>
  <si>
    <t>1611-0291</t>
  </si>
  <si>
    <t>1612-0310</t>
  </si>
  <si>
    <t>15.12.2016</t>
  </si>
  <si>
    <t>1612-0314</t>
  </si>
  <si>
    <t>1611-0286</t>
  </si>
  <si>
    <t>23.11.2016</t>
  </si>
  <si>
    <t>1612-0311</t>
  </si>
  <si>
    <t>07.12.2016</t>
  </si>
  <si>
    <t>23.12.2016</t>
  </si>
  <si>
    <t>1612-0316</t>
  </si>
  <si>
    <t>1612-0287</t>
  </si>
  <si>
    <t>1611-0289</t>
  </si>
  <si>
    <t>24.11.2016</t>
  </si>
  <si>
    <t>1612-0313</t>
  </si>
  <si>
    <t>1612-0315</t>
  </si>
  <si>
    <t>1612-0318</t>
  </si>
  <si>
    <t>1612-0319</t>
  </si>
  <si>
    <t>1612-0317</t>
  </si>
  <si>
    <t>1610-0258</t>
  </si>
  <si>
    <t>17.10.2016</t>
  </si>
  <si>
    <t>1612-0309</t>
  </si>
  <si>
    <t>1611-0290</t>
  </si>
  <si>
    <t>22.11.2016</t>
  </si>
  <si>
    <t>ELEMENTS MANQUANTS</t>
  </si>
  <si>
    <t>STRIPE PAYMENTS</t>
  </si>
  <si>
    <t>1611-0281</t>
  </si>
  <si>
    <t>05.11.2016</t>
  </si>
  <si>
    <t>04.11.2016</t>
  </si>
  <si>
    <t>25.10.2016</t>
  </si>
  <si>
    <t>26.10.2016</t>
  </si>
  <si>
    <t>10.11.2016</t>
  </si>
  <si>
    <t>1610-0269</t>
  </si>
  <si>
    <t>1610-0270</t>
  </si>
  <si>
    <t>27.10.2016</t>
  </si>
  <si>
    <t>LOUISE LAURIE MAKOME</t>
  </si>
  <si>
    <t>ANDREASSI - CENTENARO</t>
  </si>
  <si>
    <t>1610-0268</t>
  </si>
  <si>
    <t>20.10.2016</t>
  </si>
  <si>
    <t xml:space="preserve"> LOPES SANDRINE</t>
  </si>
  <si>
    <t>1611-0284</t>
  </si>
  <si>
    <t>SAYAH MORUZZIS PASCALE</t>
  </si>
  <si>
    <t>1609-0241</t>
  </si>
  <si>
    <t>08.09.2016</t>
  </si>
  <si>
    <t>VERSTRAETE CHRISTINE</t>
  </si>
  <si>
    <r>
      <rPr>
        <b/>
        <sz val="11"/>
        <color rgb="FFC00000"/>
        <rFont val="Calibri"/>
        <family val="2"/>
        <scheme val="minor"/>
      </rPr>
      <t xml:space="preserve">         </t>
    </r>
    <r>
      <rPr>
        <b/>
        <u/>
        <sz val="11"/>
        <color rgb="FFC00000"/>
        <rFont val="Calibri"/>
        <family val="2"/>
        <scheme val="minor"/>
      </rPr>
      <t xml:space="preserve"> DIFFERENCE DE 80,00€ AVEC LA REMISE</t>
    </r>
  </si>
  <si>
    <t>21.10.2016</t>
  </si>
  <si>
    <t>TOTAUX</t>
  </si>
  <si>
    <t>TVA A DECLARER</t>
  </si>
  <si>
    <t>FA1701-0321</t>
  </si>
  <si>
    <t>LIEVOUX Nathalie</t>
  </si>
  <si>
    <t>STRIPEPAYEMENT</t>
  </si>
  <si>
    <t>FA1612-0293</t>
  </si>
  <si>
    <t>CHRISTELLE D</t>
  </si>
  <si>
    <t>LECLERCQ MARIEJOSE</t>
  </si>
  <si>
    <t> FA1701-0328</t>
  </si>
  <si>
    <t>SEVE ET PAPILLON</t>
  </si>
  <si>
    <t>FA1701-0302</t>
  </si>
  <si>
    <t>FA1701-0303</t>
  </si>
  <si>
    <t>PASCALE MAUCHANT</t>
  </si>
  <si>
    <t>FA1701-0339</t>
  </si>
  <si>
    <t>FA1701-0295</t>
  </si>
  <si>
    <t>MARGAUX HONORE</t>
  </si>
  <si>
    <r>
      <t xml:space="preserve">NOM SUR LA </t>
    </r>
    <r>
      <rPr>
        <b/>
        <u/>
        <sz val="11"/>
        <rFont val="Calibri"/>
        <family val="2"/>
        <scheme val="minor"/>
      </rPr>
      <t>FACTURE</t>
    </r>
  </si>
  <si>
    <t>FA1701-0360</t>
  </si>
  <si>
    <t xml:space="preserve"> THEVENART SOPHIE</t>
  </si>
  <si>
    <t> FA1701-0331</t>
  </si>
  <si>
    <t>PIVA Aurore</t>
  </si>
  <si>
    <t>FERREIRA DOMINIQUE</t>
  </si>
  <si>
    <t>M.DAHAN</t>
  </si>
  <si>
    <t>FA1701-0357</t>
  </si>
  <si>
    <t>FA1701-0358</t>
  </si>
  <si>
    <t>FA1701-0359</t>
  </si>
  <si>
    <t>FA1701-0333</t>
  </si>
  <si>
    <t>MARIE-DOMINIQUE.C</t>
  </si>
  <si>
    <t>FA1701-0332</t>
  </si>
  <si>
    <t>FA1701-0335</t>
  </si>
  <si>
    <t>CAROLINE SOUSSY</t>
  </si>
  <si>
    <t>FA1701-0361</t>
  </si>
  <si>
    <t>JESSICA FONT</t>
  </si>
  <si>
    <t>FA1701-0337</t>
  </si>
  <si>
    <t> FA1701-0348</t>
  </si>
  <si>
    <t>BOURGADE .G</t>
  </si>
  <si>
    <t> FA1701-0350</t>
  </si>
  <si>
    <t>SANDRINE LOPES</t>
  </si>
  <si>
    <t>TIBI JULIEN</t>
  </si>
  <si>
    <t>FA1701-0349</t>
  </si>
  <si>
    <t>FA1701-0275</t>
  </si>
  <si>
    <t>MAYOSA (Didier Cuoq)</t>
  </si>
  <si>
    <t>FA1701-0362</t>
  </si>
  <si>
    <t>FA1701-0346</t>
  </si>
  <si>
    <t>FA1701-0345</t>
  </si>
  <si>
    <t>FA1701-0341</t>
  </si>
  <si>
    <t>FA1701-0347</t>
  </si>
  <si>
    <t>FA1701-0306</t>
  </si>
  <si>
    <t>SOPHIE VIELLARD</t>
  </si>
  <si>
    <t>FA1701-0363</t>
  </si>
  <si>
    <t>NICOLAS BRINSTER</t>
  </si>
  <si>
    <t>FA1701-0343</t>
  </si>
  <si>
    <t>RODOLPHE BIANNIC</t>
  </si>
  <si>
    <t>FA1701-0342</t>
  </si>
  <si>
    <t>CAROLINE COMBY</t>
  </si>
  <si>
    <t>FA1701-0340</t>
  </si>
  <si>
    <t>MARC GOSSELIN</t>
  </si>
  <si>
    <t>FA1701-0351</t>
  </si>
  <si>
    <t>FA1701-0356</t>
  </si>
  <si>
    <t>FA1701-0352</t>
  </si>
  <si>
    <t>FA1701-0355</t>
  </si>
  <si>
    <t>FA1701-0354</t>
  </si>
  <si>
    <t>FA1701-0353</t>
  </si>
  <si>
    <t>FA1701-0344</t>
  </si>
  <si>
    <t xml:space="preserve">DANIEL FALLET </t>
  </si>
  <si>
    <t>FA1610-0258</t>
  </si>
  <si>
    <t>FA1610-0364</t>
  </si>
  <si>
    <t>FA1610-0365</t>
  </si>
  <si>
    <t>FA1609-0243</t>
  </si>
  <si>
    <t>FA1609-0239</t>
  </si>
  <si>
    <t>FA1609-0228</t>
  </si>
  <si>
    <t>FA1610-0265</t>
  </si>
  <si>
    <t>FA1610-0266</t>
  </si>
  <si>
    <t>FA1610-0250</t>
  </si>
  <si>
    <t>FA1610-0366</t>
  </si>
  <si>
    <t>FA1610-0367</t>
  </si>
  <si>
    <t>20/102016</t>
  </si>
  <si>
    <t>FA1702-0368</t>
  </si>
  <si>
    <t xml:space="preserve">VIREMENT </t>
  </si>
  <si>
    <t>FA1610-0263</t>
  </si>
  <si>
    <t> FA1610-0271</t>
  </si>
  <si>
    <t>DULORME Lise-Marie</t>
  </si>
  <si>
    <t>FA1610-0261</t>
  </si>
  <si>
    <t>LESAGE Chloé</t>
  </si>
  <si>
    <t>FA1610-0260</t>
  </si>
  <si>
    <t>21/102017</t>
  </si>
  <si>
    <t>FONT Jessica</t>
  </si>
  <si>
    <t>FA1610-0262</t>
  </si>
  <si>
    <t>22/102018</t>
  </si>
  <si>
    <t>VIEILLARD Sophie</t>
  </si>
  <si>
    <t>CAYLA-FINDIKIAN Sylvie</t>
  </si>
  <si>
    <t>FA1610-0369</t>
  </si>
  <si>
    <t>FA1609-0232</t>
  </si>
  <si>
    <t>FA1609-0236</t>
  </si>
  <si>
    <t>AVANCE PROCHAINE FACT</t>
  </si>
  <si>
    <t>FA1612-0274</t>
  </si>
  <si>
    <t>FA1701-0294</t>
  </si>
  <si>
    <t>FA1612-0301</t>
  </si>
  <si>
    <t>FA1701-0299</t>
  </si>
  <si>
    <t>FA1701-0296</t>
  </si>
  <si>
    <t>FA1701-0334</t>
  </si>
  <si>
    <t>FA1701-0305</t>
  </si>
  <si>
    <t>MARCY ISABELLE</t>
  </si>
  <si>
    <t>PATRICK PLESSARD</t>
  </si>
  <si>
    <t>FA1701-0300</t>
  </si>
  <si>
    <t> FA1612-0314</t>
  </si>
  <si>
    <t>FA1611-0370</t>
  </si>
  <si>
    <t>FA1611-0283</t>
  </si>
  <si>
    <t>FA1611-0292</t>
  </si>
  <si>
    <t>FA1611-0289</t>
  </si>
  <si>
    <t>FA1611-0371</t>
  </si>
  <si>
    <t>FA1611-0372</t>
  </si>
  <si>
    <t>FA1611-0373</t>
  </si>
  <si>
    <t>FA1611-0374</t>
  </si>
  <si>
    <t>FA1610-0264</t>
  </si>
  <si>
    <t>FA1610-0251</t>
  </si>
  <si>
    <t>FA1610-0255</t>
  </si>
  <si>
    <t>FA1610-0254</t>
  </si>
  <si>
    <t>FA1610-0252</t>
  </si>
  <si>
    <t>FA1611-0280</t>
  </si>
  <si>
    <t>FA1610-0249</t>
  </si>
  <si>
    <t>FA1701-0297</t>
  </si>
  <si>
    <t>AMROUS Souad</t>
  </si>
  <si>
    <t>MARCY isabelle</t>
  </si>
  <si>
    <t>FA1612-0375</t>
  </si>
  <si>
    <t>FA1611-0376</t>
  </si>
  <si>
    <t>FA1611-0284</t>
  </si>
  <si>
    <t>VLADIC JAQUELINE</t>
  </si>
  <si>
    <t>FA1611-0377</t>
  </si>
  <si>
    <t>FA1611-0378</t>
  </si>
  <si>
    <t>FA1611-0379</t>
  </si>
  <si>
    <t>FA1611-0380</t>
  </si>
  <si>
    <t>FA1701-0304</t>
  </si>
  <si>
    <t>Fanny PIOFFRET</t>
  </si>
  <si>
    <t>et  FA1701-0305</t>
  </si>
  <si>
    <t>patrick plessard et jerome le Baillif</t>
  </si>
  <si>
    <t xml:space="preserve">  jacqueline vladic et Amhed sayah</t>
  </si>
  <si>
    <t>FA1701-0321 et FA1701-0322 et FA1701-0328</t>
  </si>
  <si>
    <t>nathalie lievoux,Marie josé leclerc</t>
  </si>
  <si>
    <t>FA1701-0306 et FA1701-0381</t>
  </si>
  <si>
    <t>SOPHIE PERRET ET BROSSARD AMELIE</t>
  </si>
  <si>
    <t>FA1701-0327 et FA1701-0298</t>
  </si>
  <si>
    <t>CORINNE LEGRAND ET MARIE JOSE LECLERCQ</t>
  </si>
  <si>
    <t>FA1702-0382 et FA1701-0328</t>
  </si>
  <si>
    <t>FA1702-0383  et  FA1701-0342</t>
  </si>
  <si>
    <t>CHRISTELLE DERICQUEBOURG ET RODOLPHE.B</t>
  </si>
  <si>
    <t>ISABELLE MARCY,CHLOE LESAGE ET VIRGINIE WOETS</t>
  </si>
  <si>
    <t>FA1701-0305 ET FA1702-0384 ET FA1702-0385</t>
  </si>
  <si>
    <t>AMELIE BROSSARD</t>
  </si>
  <si>
    <t>FA1701-0298 et FA1702-0386</t>
  </si>
  <si>
    <t>08/02/201</t>
  </si>
  <si>
    <t>FA1612-0387</t>
  </si>
  <si>
    <t>PASCALE SAYAH</t>
  </si>
  <si>
    <t>COCHET SOPHIE</t>
  </si>
  <si>
    <t>FA1702-0388 et FA1702-0389</t>
  </si>
  <si>
    <t>FA1701-0390</t>
  </si>
  <si>
    <t>FA1701-0391</t>
  </si>
  <si>
    <t>FARBOS JEAN</t>
  </si>
  <si>
    <t>FA1702-0392</t>
  </si>
  <si>
    <t>TIBI JULIAN</t>
  </si>
  <si>
    <t>FA1702-0393</t>
  </si>
  <si>
    <t>FA1702-0394</t>
  </si>
  <si>
    <t>FA1702-0395</t>
  </si>
  <si>
    <t>LECUSSON Lydia</t>
  </si>
  <si>
    <t>JACQUELINE VLAIDC</t>
  </si>
  <si>
    <t> FA1701-0299</t>
  </si>
  <si>
    <t>SYLVIE CAYLA</t>
  </si>
  <si>
    <t>FA1702-0396</t>
  </si>
  <si>
    <t>TOI LIONEL</t>
  </si>
  <si>
    <t>FA1702-0397</t>
  </si>
  <si>
    <t> FA1702-0398</t>
  </si>
  <si>
    <t>MAILLET Aurélie</t>
  </si>
  <si>
    <t>FA1702-0399</t>
  </si>
  <si>
    <t>FA1702-0400</t>
  </si>
  <si>
    <t>RODOLPHE BIHANNIC</t>
  </si>
  <si>
    <t>FA1702-0401</t>
  </si>
  <si>
    <t>MALFILATRE Khérah </t>
  </si>
  <si>
    <t>FA1701-0329</t>
  </si>
  <si>
    <t>FA1702-0402</t>
  </si>
  <si>
    <t>Cautel  juliette </t>
  </si>
  <si>
    <t>FA1702-0403</t>
  </si>
  <si>
    <t>AIGNEL FREDERICQUE</t>
  </si>
  <si>
    <t>FA1702-0406</t>
  </si>
  <si>
    <t>FA1702-0404</t>
  </si>
  <si>
    <t>FA1702-0405</t>
  </si>
  <si>
    <t xml:space="preserve">SANDRINE LOPEZ </t>
  </si>
  <si>
    <t>FA1701-0338</t>
  </si>
  <si>
    <t>FA1703-0409</t>
  </si>
  <si>
    <t>KINNE MARION</t>
  </si>
  <si>
    <t>FA1703-0410 ET FA1703-0411</t>
  </si>
  <si>
    <t>DERICQUEBOURG Christelle </t>
  </si>
  <si>
    <t>FA1703-0412</t>
  </si>
  <si>
    <t>STEINMANN Roseline</t>
  </si>
  <si>
    <t>FA1703-0413</t>
  </si>
  <si>
    <t>FA1703-0414</t>
  </si>
  <si>
    <t xml:space="preserve">NICOLAS BRINSTER </t>
  </si>
  <si>
    <t xml:space="preserve">MARCY ISABELLE </t>
  </si>
  <si>
    <t>FA1703-0416</t>
  </si>
  <si>
    <t>FA1703-0417</t>
  </si>
  <si>
    <t>FA1703-0418</t>
  </si>
  <si>
    <t xml:space="preserve">RUFFIER GLADIS </t>
  </si>
  <si>
    <t>FA1701-0298</t>
  </si>
  <si>
    <t>FA1702-0383</t>
  </si>
  <si>
    <t>FA1703-0419</t>
  </si>
  <si>
    <t>LIONEL TOI</t>
  </si>
  <si>
    <t>FA1703-0420</t>
  </si>
  <si>
    <t xml:space="preserve">CAROLE CONTRE </t>
  </si>
  <si>
    <t>FA1703-0421</t>
  </si>
  <si>
    <t>YANN LARUE</t>
  </si>
  <si>
    <t>SOUMAYA LOURGUIOUI</t>
  </si>
  <si>
    <t>DUTILLY NINA</t>
  </si>
  <si>
    <t>ANNETTE KAPP</t>
  </si>
  <si>
    <t>FA1703-0422</t>
  </si>
  <si>
    <t>FA1703-0423</t>
  </si>
  <si>
    <t>FA1703-0424</t>
  </si>
  <si>
    <t xml:space="preserve">DATE RELEVE </t>
  </si>
  <si>
    <t>MODE DE PAIEM</t>
  </si>
  <si>
    <t xml:space="preserve">TOTAL RELEVE </t>
  </si>
  <si>
    <t>FA1703-0425</t>
  </si>
  <si>
    <t>FA1703-0426</t>
  </si>
  <si>
    <t>ELISABETH VAZ</t>
  </si>
  <si>
    <t>MIKAEL DAHAN</t>
  </si>
  <si>
    <t>FA1703-0427</t>
  </si>
  <si>
    <t>FA1703-0428</t>
  </si>
  <si>
    <t>FA1703-0429</t>
  </si>
  <si>
    <t>FA1703-0430</t>
  </si>
  <si>
    <t>FA1703-0431</t>
  </si>
  <si>
    <t>FA1703-0432</t>
  </si>
  <si>
    <t>RODOLPHE.B</t>
  </si>
  <si>
    <t>FA1703-0436</t>
  </si>
  <si>
    <t>FA1703-0437</t>
  </si>
  <si>
    <t>WOETS Virginie</t>
  </si>
  <si>
    <t>FA1703-0438</t>
  </si>
  <si>
    <t>FA1703-0439</t>
  </si>
  <si>
    <t>FA1703-0440</t>
  </si>
  <si>
    <t>FA1703-0442</t>
  </si>
  <si>
    <t xml:space="preserve">Florence Vergonnet </t>
  </si>
  <si>
    <t>FA1703-0443</t>
  </si>
  <si>
    <t>FA1703-0444</t>
  </si>
  <si>
    <t xml:space="preserve">BELLANGER FABIENNE </t>
  </si>
  <si>
    <t>FA1703-0445</t>
  </si>
  <si>
    <t>FA1703-0446 ET FA1612-0387</t>
  </si>
  <si>
    <t>FA1703-0448</t>
  </si>
  <si>
    <t>MAILLET Aurélie </t>
  </si>
  <si>
    <t>FA1703-0449</t>
  </si>
  <si>
    <t>FA1703-0411</t>
  </si>
  <si>
    <t>NATHALIE LIEVOUX</t>
  </si>
  <si>
    <t>FA1703-0451</t>
  </si>
  <si>
    <t xml:space="preserve"> MARIE JOSE LECLERCQ</t>
  </si>
  <si>
    <t>FA1701-0328</t>
  </si>
  <si>
    <t>FA1703-0452</t>
  </si>
  <si>
    <t> FA1701-0306</t>
  </si>
  <si>
    <t xml:space="preserve">CLAUDINE SOULAT </t>
  </si>
  <si>
    <t>FA1703-0456</t>
  </si>
  <si>
    <t>FA1704-0457</t>
  </si>
  <si>
    <t>MURIEL-MONTAY</t>
  </si>
  <si>
    <t>FA1704-0458</t>
  </si>
  <si>
    <t>FA1704-0459</t>
  </si>
  <si>
    <t>BENHAYOUN JEAN -ACQUES</t>
  </si>
  <si>
    <t>FA1704-0461</t>
  </si>
  <si>
    <t xml:space="preserve">HAMADI NADIA </t>
  </si>
  <si>
    <t>FA1704-0462</t>
  </si>
  <si>
    <t>FA1704-0463</t>
  </si>
  <si>
    <t>FA1704-0464</t>
  </si>
  <si>
    <t>CLAUDINE SOULAT</t>
  </si>
  <si>
    <t>YANNE LARUE</t>
  </si>
  <si>
    <t>FA1704-0465</t>
  </si>
  <si>
    <t>FA1704-0466</t>
  </si>
  <si>
    <t>FA1704-0467</t>
  </si>
  <si>
    <t>VAN DE VELDE BASSAGE</t>
  </si>
  <si>
    <t>FA1704-0468</t>
  </si>
  <si>
    <t>FA1704-0469</t>
  </si>
  <si>
    <t>FA1704-0470</t>
  </si>
  <si>
    <t>FA1704-0471</t>
  </si>
  <si>
    <t>FA1704-0472</t>
  </si>
  <si>
    <t>PEGORARO MARIE-NOELLE</t>
  </si>
  <si>
    <t>FA1704-0473</t>
  </si>
  <si>
    <t>FA1704-0474</t>
  </si>
  <si>
    <t>FA1704-0475</t>
  </si>
  <si>
    <t>DE CESARE Marie-José </t>
  </si>
  <si>
    <t>FA1704-0476</t>
  </si>
  <si>
    <t>FA1703-0410</t>
  </si>
  <si>
    <t>FA1704-0479</t>
  </si>
  <si>
    <t xml:space="preserve"> MARIE JOSE DE CESARE</t>
  </si>
  <si>
    <t xml:space="preserve">PATRICK PLESSARD </t>
  </si>
  <si>
    <t>FA1703-0415</t>
  </si>
  <si>
    <t> FA1701-0305</t>
  </si>
  <si>
    <t>FA1704-0481</t>
  </si>
  <si>
    <t>EMMA COURREGE</t>
  </si>
  <si>
    <t>CHARPENTIER Vanessa  </t>
  </si>
  <si>
    <t>FA1704-0482</t>
  </si>
  <si>
    <t>FA1704-0483</t>
  </si>
  <si>
    <t>FA1704-0485</t>
  </si>
  <si>
    <t>FA1704-0488</t>
  </si>
  <si>
    <t>POISSON MICHEL</t>
  </si>
  <si>
    <t>FA1704-0486</t>
  </si>
  <si>
    <t>HAMADI NADIA</t>
  </si>
  <si>
    <t>FA1704-0484</t>
  </si>
  <si>
    <t>PEGORADO MARIE-NOELLE</t>
  </si>
  <si>
    <t>FA1704-0487</t>
  </si>
  <si>
    <t xml:space="preserve">RODOLPHE BIHANNIC </t>
  </si>
  <si>
    <t>CLAIRE MARIE-DOMINIQUE</t>
  </si>
  <si>
    <t>FA1704-0489</t>
  </si>
  <si>
    <t>FA1702-0388 et FA1703-0450</t>
  </si>
  <si>
    <t>FA1704-0490</t>
  </si>
  <si>
    <t>ROSELINE STEIMMAN</t>
  </si>
  <si>
    <t>FA1703-0446</t>
  </si>
  <si>
    <t>FA1704-0491</t>
  </si>
  <si>
    <t>FA1705-0492</t>
  </si>
  <si>
    <t>FA1705-0493</t>
  </si>
  <si>
    <t xml:space="preserve">AURELIE ROSIER </t>
  </si>
  <si>
    <t>FA1705-0495</t>
  </si>
  <si>
    <t>FA1705-0496</t>
  </si>
  <si>
    <t>MADELEINE LOBE</t>
  </si>
  <si>
    <t>FA1705-0494</t>
  </si>
  <si>
    <t>FA1705-0497</t>
  </si>
  <si>
    <t>AMZALLAG Eric </t>
  </si>
  <si>
    <t xml:space="preserve"> FA1703-0411 et FA1705-0498</t>
  </si>
  <si>
    <t>FA1705-0499 et FA1702-0388</t>
  </si>
  <si>
    <t xml:space="preserve">SOPHIE COCHET </t>
  </si>
  <si>
    <t>FA1705-0500</t>
  </si>
  <si>
    <t>FA1705-0501</t>
  </si>
  <si>
    <t>FA1705-0502</t>
  </si>
  <si>
    <t>FA1705-0503</t>
  </si>
  <si>
    <t>FA1705-0504</t>
  </si>
  <si>
    <t xml:space="preserve">LESAGE Chloé </t>
  </si>
  <si>
    <t>commission stripe</t>
  </si>
  <si>
    <t>TOTAL RELEVE BNP</t>
  </si>
  <si>
    <t xml:space="preserve">Vente ttc facturé  </t>
  </si>
  <si>
    <t>EVELYNE ENTREE</t>
  </si>
  <si>
    <t>27/04/207</t>
  </si>
  <si>
    <t xml:space="preserve">SYLVIE CAYLA </t>
  </si>
  <si>
    <t>BILLY Jessika</t>
  </si>
  <si>
    <t>FA1705-0507</t>
  </si>
  <si>
    <t xml:space="preserve">RONDOT LAURENCE </t>
  </si>
  <si>
    <t>FA1705-0512</t>
  </si>
  <si>
    <t>GIRAUD CLARA</t>
  </si>
  <si>
    <t>FA1705-0513</t>
  </si>
  <si>
    <t>FA1705-0511</t>
  </si>
  <si>
    <t>FA1705-0514</t>
  </si>
  <si>
    <t>FA1705-0515</t>
  </si>
  <si>
    <t>PREVISIONNEL</t>
  </si>
  <si>
    <t>FA1705-0516</t>
  </si>
  <si>
    <t>FA1705-0517</t>
  </si>
  <si>
    <t>ROSIER-AUVERT Aurélie</t>
  </si>
  <si>
    <t>FA1705-0518</t>
  </si>
  <si>
    <t xml:space="preserve">VANESSA CHARPENTIER </t>
  </si>
  <si>
    <t>FA1705-0519</t>
  </si>
  <si>
    <t>FA1704-0480</t>
  </si>
  <si>
    <t xml:space="preserve">SOPHIE VIEILLLARD </t>
  </si>
  <si>
    <t>PASCAL SAYAH</t>
  </si>
  <si>
    <t>FA1704-0508</t>
  </si>
  <si>
    <t>FA1703-0447</t>
  </si>
  <si>
    <t>FA1706-0520</t>
  </si>
  <si>
    <t xml:space="preserve">EVEVELYNE DEPOT </t>
  </si>
  <si>
    <t>FA1702-0388 et FA1706-0521</t>
  </si>
  <si>
    <t>GLADYS RUFFIER</t>
  </si>
  <si>
    <t>FA1706-0522</t>
  </si>
  <si>
    <t>FA1705-0523</t>
  </si>
  <si>
    <t>VAZ ELISABETH</t>
  </si>
  <si>
    <t>LOURGUIOUI SOUMAYA</t>
  </si>
  <si>
    <t>FA1705-0524</t>
  </si>
  <si>
    <t>FA1705-0525</t>
  </si>
  <si>
    <t>FA1705-0526</t>
  </si>
  <si>
    <t>FA1705-0527</t>
  </si>
  <si>
    <t>MARGAUX.H</t>
  </si>
  <si>
    <t>FA1706-0528</t>
  </si>
  <si>
    <t>FA1706-0529</t>
  </si>
  <si>
    <t>BERANGERE Vanessa </t>
  </si>
  <si>
    <t>FA1706-0530</t>
  </si>
  <si>
    <t>AURELIE ROSSIER</t>
  </si>
  <si>
    <t>SOUAD AMROUS</t>
  </si>
  <si>
    <t> FA1705-0500</t>
  </si>
  <si>
    <t>FA1706-0531</t>
  </si>
  <si>
    <t>FA1706-0532</t>
  </si>
  <si>
    <t> Assemaine Dominique</t>
  </si>
  <si>
    <t>FA1706-0533</t>
  </si>
  <si>
    <t>FA1706-0521 et FA1702-0388</t>
  </si>
  <si>
    <t>FA1706-0534</t>
  </si>
  <si>
    <t>FA1706-0535</t>
  </si>
  <si>
    <t>FA1706-0536</t>
  </si>
  <si>
    <t>LIEVOUX NATHALIE</t>
  </si>
  <si>
    <t>FA1706-0537</t>
  </si>
  <si>
    <t> FA1701-0330</t>
  </si>
  <si>
    <t>TSOBGNY Louise-Laurie</t>
  </si>
  <si>
    <t>FA1706-0538</t>
  </si>
  <si>
    <t>FA1706-0539</t>
  </si>
  <si>
    <t> FA1704-0474</t>
  </si>
  <si>
    <t>MONTAY-MULA Muriel</t>
  </si>
  <si>
    <t>FA1706-0541</t>
  </si>
  <si>
    <t>FA1706-0542</t>
  </si>
  <si>
    <t>FA1706-0543</t>
  </si>
  <si>
    <t>FA1706-0544</t>
  </si>
  <si>
    <t>LESAGE Chloé </t>
  </si>
  <si>
    <t xml:space="preserve">MARIE-JOSE DE CESARE </t>
  </si>
  <si>
    <t>FA1706-0548</t>
  </si>
  <si>
    <t>LECUSSON LYDIA</t>
  </si>
  <si>
    <t>FA1706-0549</t>
  </si>
  <si>
    <t>VIRGINIE CROISE</t>
  </si>
  <si>
    <t>FA1706-0551</t>
  </si>
  <si>
    <t>FA1706-0552</t>
  </si>
  <si>
    <t>DANGLA Catherine </t>
  </si>
  <si>
    <t xml:space="preserve">PASCAL FOUQUET </t>
  </si>
  <si>
    <t>COELO CHRISTINE</t>
  </si>
  <si>
    <t>JULIA VARVOUNIS</t>
  </si>
  <si>
    <t>MARTIN CATHERINE</t>
  </si>
  <si>
    <t>CAROLINE HUE</t>
  </si>
  <si>
    <t>FA1706-0553</t>
  </si>
  <si>
    <t>FA1706-0554</t>
  </si>
  <si>
    <t>FA1706-0555</t>
  </si>
  <si>
    <t>FA1706-0556</t>
  </si>
  <si>
    <t>FA1706-0557</t>
  </si>
  <si>
    <t>FA1706-0558</t>
  </si>
  <si>
    <t>FA1706-0559</t>
  </si>
  <si>
    <t>FA1706-0560</t>
  </si>
  <si>
    <t>LECLERCQ MARIE-JOSE</t>
  </si>
  <si>
    <t>FA1707-0562</t>
  </si>
  <si>
    <t>FA1707-0563</t>
  </si>
  <si>
    <t>FA1706-0567</t>
  </si>
  <si>
    <t>THIEULEUX TOM</t>
  </si>
  <si>
    <t>LOURIGIOUI</t>
  </si>
  <si>
    <t>DELAGE.S</t>
  </si>
  <si>
    <t>FA1707-0568</t>
  </si>
  <si>
    <t>FA1706-0569</t>
  </si>
  <si>
    <t>AIGNEL.F</t>
  </si>
  <si>
    <t>DAHAN.M</t>
  </si>
  <si>
    <t>FA1705-0570</t>
  </si>
  <si>
    <t> FA1705-0527</t>
  </si>
  <si>
    <t>FA1706-0571</t>
  </si>
  <si>
    <t>FA1705-0572</t>
  </si>
  <si>
    <t xml:space="preserve">AGENCE DE SERVICE DE PAIEMENT </t>
  </si>
  <si>
    <t>FA1707-0566</t>
  </si>
  <si>
    <t>FA1707-0575 et FA1702-0388</t>
  </si>
  <si>
    <t>VIREMENT EVELYNE</t>
  </si>
  <si>
    <t> FA1705-0493</t>
  </si>
  <si>
    <t>DUTILLY</t>
  </si>
  <si>
    <t>BENNACER</t>
  </si>
  <si>
    <t>FA1707-0576</t>
  </si>
  <si>
    <t>FA1707-0577</t>
  </si>
  <si>
    <t>FA1707-0578</t>
  </si>
  <si>
    <t>FA1707-0579</t>
  </si>
  <si>
    <t>MARCY ISABELLE (PAYEE A MOITIE) TOTAL 427,5€</t>
  </si>
  <si>
    <t>FA1707-0580</t>
  </si>
  <si>
    <t>ZEITTOUN GILLES</t>
  </si>
  <si>
    <t>FA1707-0581</t>
  </si>
  <si>
    <t>AVRIL CHISLAINE</t>
  </si>
  <si>
    <t>FA1707-0582</t>
  </si>
  <si>
    <t>FA1707-0583</t>
  </si>
  <si>
    <t>FA1707-0584</t>
  </si>
  <si>
    <t>CATHERINE DANGLA</t>
  </si>
  <si>
    <t>FA1707-0585</t>
  </si>
  <si>
    <t>MAILLET AURELIE</t>
  </si>
  <si>
    <t>FA1707-0586</t>
  </si>
  <si>
    <t>FA1707-0587</t>
  </si>
  <si>
    <t>LAMANUFACTURE DU YOGA</t>
  </si>
  <si>
    <t>FA1707-0588</t>
  </si>
  <si>
    <t>VIRGINIE WOET</t>
  </si>
  <si>
    <t>FA1706-0589</t>
  </si>
  <si>
    <t>FA1707-0590</t>
  </si>
  <si>
    <t>FA1707-0573</t>
  </si>
  <si>
    <t>FA1708-0594 et FA1702-0388</t>
  </si>
  <si>
    <t>FA1708-0595</t>
  </si>
  <si>
    <t>FA1708-0596</t>
  </si>
  <si>
    <t>FA1708-0597</t>
  </si>
  <si>
    <t>FA1708-0592</t>
  </si>
  <si>
    <t xml:space="preserve"> FA1703-0411 et FA1707-0562</t>
  </si>
  <si>
    <t>FA1708-0600</t>
  </si>
  <si>
    <t>GILLES BOYER</t>
  </si>
  <si>
    <t>FA1708-0601</t>
  </si>
  <si>
    <t>CAROLINE HEU</t>
  </si>
  <si>
    <t>FA1708-0602</t>
  </si>
  <si>
    <t>FA1708-0603</t>
  </si>
  <si>
    <t>EMILIE CUCINOTTA</t>
  </si>
  <si>
    <t>HIPPIAS SABRINA</t>
  </si>
  <si>
    <t>FA1708-0604</t>
  </si>
  <si>
    <t>UP CADHOC</t>
  </si>
  <si>
    <t>FA1708-0605</t>
  </si>
  <si>
    <t>FA1708-0606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</si>
</sst>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#,##0\ &quot;€&quot;"/>
    <numFmt numFmtId="166" formatCode="_-* #,##0.00\ [$€-40C]_-;\-* #,##0.00\ [$€-40C]_-;_-* &quot;-&quot;??\ [$€-40C]_-;_-@_-"/>
  </numFmts>
  <fonts count="26" x14ac:knownFonts="1">
    <font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11"/>
      <color rgb="FF92D05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sz val="11"/>
      <color rgb="FFC00000"/>
      <name val="Calibri"/>
      <family val="2"/>
      <scheme val="minor"/>
    </font>
    <font>
      <sz val="9"/>
      <color rgb="FF234046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11"/>
      <color rgb="FF234046"/>
      <name val="Arial"/>
      <family val="2"/>
    </font>
    <font>
      <sz val="12"/>
      <name val="Calibri"/>
      <family val="2"/>
    </font>
    <font>
      <sz val="12"/>
      <name val="Segoe UI"/>
      <family val="2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23404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DEE7E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9CACBB"/>
      </left>
      <right/>
      <top style="medium">
        <color rgb="FF9CACBB"/>
      </top>
      <bottom style="medium">
        <color rgb="FF9CACBB"/>
      </bottom>
      <diagonal/>
    </border>
    <border>
      <left/>
      <right/>
      <top style="medium">
        <color rgb="FF9CACBB"/>
      </top>
      <bottom style="medium">
        <color rgb="FF9CACBB"/>
      </bottom>
      <diagonal/>
    </border>
    <border>
      <left/>
      <right style="medium">
        <color rgb="FF9CACBB"/>
      </right>
      <top style="medium">
        <color rgb="FF9CACBB"/>
      </top>
      <bottom style="medium">
        <color rgb="FF9CACBB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44" fontId="24" fillId="0" borderId="0" applyFont="0" applyFill="0" applyBorder="0" applyAlignment="0" applyProtection="0"/>
  </cellStyleXfs>
  <cellXfs count="546">
    <xf numFmtId="0" fontId="0" fillId="0" borderId="0" xfId="0"/>
    <xf numFmtId="0" fontId="2" fillId="0" borderId="0" xfId="0" applyFont="1"/>
    <xf numFmtId="0" fontId="5" fillId="0" borderId="0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0" fontId="0" fillId="2" borderId="1" xfId="0" applyFill="1" applyBorder="1"/>
    <xf numFmtId="14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vertical="center"/>
    </xf>
    <xf numFmtId="14" fontId="3" fillId="0" borderId="0" xfId="0" applyNumberFormat="1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14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Fill="1" applyBorder="1"/>
    <xf numFmtId="0" fontId="8" fillId="0" borderId="0" xfId="0" applyFont="1"/>
    <xf numFmtId="0" fontId="8" fillId="0" borderId="1" xfId="0" applyFont="1" applyBorder="1"/>
    <xf numFmtId="0" fontId="0" fillId="0" borderId="8" xfId="0" applyBorder="1" applyAlignment="1">
      <alignment wrapText="1"/>
    </xf>
    <xf numFmtId="0" fontId="0" fillId="0" borderId="9" xfId="0" applyBorder="1"/>
    <xf numFmtId="0" fontId="0" fillId="0" borderId="10" xfId="0" applyBorder="1"/>
    <xf numFmtId="0" fontId="10" fillId="0" borderId="1" xfId="1" applyFont="1" applyBorder="1" applyAlignment="1" applyProtection="1"/>
    <xf numFmtId="0" fontId="11" fillId="3" borderId="1" xfId="0" applyFont="1" applyFill="1" applyBorder="1" applyAlignment="1">
      <alignment horizontal="left"/>
    </xf>
    <xf numFmtId="0" fontId="10" fillId="0" borderId="0" xfId="1" applyFont="1" applyAlignment="1" applyProtection="1"/>
    <xf numFmtId="14" fontId="11" fillId="3" borderId="1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164" fontId="11" fillId="3" borderId="3" xfId="0" applyNumberFormat="1" applyFont="1" applyFill="1" applyBorder="1" applyAlignment="1">
      <alignment horizontal="right"/>
    </xf>
    <xf numFmtId="164" fontId="11" fillId="3" borderId="1" xfId="0" applyNumberFormat="1" applyFont="1" applyFill="1" applyBorder="1" applyAlignment="1">
      <alignment horizontal="center" vertical="center"/>
    </xf>
    <xf numFmtId="14" fontId="11" fillId="3" borderId="1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right"/>
    </xf>
    <xf numFmtId="164" fontId="11" fillId="3" borderId="12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wrapText="1"/>
    </xf>
    <xf numFmtId="14" fontId="11" fillId="3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left"/>
    </xf>
    <xf numFmtId="164" fontId="11" fillId="3" borderId="4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0" fontId="11" fillId="0" borderId="0" xfId="0" applyFont="1"/>
    <xf numFmtId="0" fontId="12" fillId="0" borderId="0" xfId="0" applyFont="1" applyBorder="1" applyAlignment="1">
      <alignment horizontal="center"/>
    </xf>
    <xf numFmtId="0" fontId="13" fillId="0" borderId="0" xfId="0" applyFont="1"/>
    <xf numFmtId="0" fontId="11" fillId="2" borderId="1" xfId="0" applyFont="1" applyFill="1" applyBorder="1"/>
    <xf numFmtId="0" fontId="12" fillId="0" borderId="3" xfId="0" applyFont="1" applyBorder="1"/>
    <xf numFmtId="0" fontId="12" fillId="0" borderId="3" xfId="0" applyFont="1" applyBorder="1" applyAlignment="1">
      <alignment horizontal="center"/>
    </xf>
    <xf numFmtId="0" fontId="12" fillId="0" borderId="3" xfId="0" applyFont="1" applyFill="1" applyBorder="1" applyAlignment="1">
      <alignment horizontal="left"/>
    </xf>
    <xf numFmtId="0" fontId="11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165" fontId="11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14" fontId="10" fillId="0" borderId="1" xfId="1" applyNumberFormat="1" applyFont="1" applyBorder="1" applyAlignment="1" applyProtection="1">
      <alignment horizontal="center"/>
    </xf>
    <xf numFmtId="14" fontId="11" fillId="0" borderId="0" xfId="0" applyNumberFormat="1" applyFont="1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0" fillId="0" borderId="1" xfId="1" applyFont="1" applyBorder="1" applyAlignment="1" applyProtection="1">
      <alignment horizontal="center"/>
    </xf>
    <xf numFmtId="0" fontId="8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 wrapText="1"/>
    </xf>
    <xf numFmtId="0" fontId="10" fillId="0" borderId="0" xfId="1" applyFont="1" applyAlignment="1" applyProtection="1">
      <alignment horizontal="center"/>
    </xf>
    <xf numFmtId="0" fontId="8" fillId="3" borderId="0" xfId="0" applyFont="1" applyFill="1" applyAlignment="1">
      <alignment wrapText="1"/>
    </xf>
    <xf numFmtId="0" fontId="8" fillId="3" borderId="0" xfId="0" applyFont="1" applyFill="1" applyAlignment="1">
      <alignment horizontal="center" wrapText="1"/>
    </xf>
    <xf numFmtId="0" fontId="11" fillId="3" borderId="12" xfId="0" applyFont="1" applyFill="1" applyBorder="1" applyAlignment="1">
      <alignment horizontal="center"/>
    </xf>
    <xf numFmtId="14" fontId="11" fillId="0" borderId="1" xfId="0" applyNumberFormat="1" applyFont="1" applyBorder="1" applyAlignment="1">
      <alignment horizontal="center"/>
    </xf>
    <xf numFmtId="164" fontId="11" fillId="0" borderId="1" xfId="0" applyNumberFormat="1" applyFont="1" applyBorder="1" applyAlignment="1">
      <alignment horizontal="right"/>
    </xf>
    <xf numFmtId="14" fontId="11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vertical="center"/>
    </xf>
    <xf numFmtId="164" fontId="11" fillId="0" borderId="0" xfId="0" applyNumberFormat="1" applyFont="1" applyFill="1" applyBorder="1" applyAlignment="1">
      <alignment horizontal="right"/>
    </xf>
    <xf numFmtId="164" fontId="11" fillId="0" borderId="0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right"/>
    </xf>
    <xf numFmtId="14" fontId="11" fillId="0" borderId="0" xfId="0" applyNumberFormat="1" applyFont="1" applyFill="1" applyBorder="1" applyAlignment="1">
      <alignment horizontal="center"/>
    </xf>
    <xf numFmtId="165" fontId="11" fillId="0" borderId="1" xfId="0" applyNumberFormat="1" applyFont="1" applyFill="1" applyBorder="1" applyAlignment="1">
      <alignment horizontal="right"/>
    </xf>
    <xf numFmtId="164" fontId="11" fillId="0" borderId="0" xfId="0" applyNumberFormat="1" applyFont="1" applyFill="1" applyBorder="1" applyAlignment="1">
      <alignment horizontal="center"/>
    </xf>
    <xf numFmtId="0" fontId="8" fillId="3" borderId="1" xfId="0" applyFont="1" applyFill="1" applyBorder="1"/>
    <xf numFmtId="0" fontId="10" fillId="3" borderId="1" xfId="1" applyFont="1" applyFill="1" applyBorder="1" applyAlignment="1" applyProtection="1"/>
    <xf numFmtId="0" fontId="14" fillId="0" borderId="1" xfId="0" applyFont="1" applyBorder="1"/>
    <xf numFmtId="0" fontId="8" fillId="3" borderId="0" xfId="0" applyFont="1" applyFill="1"/>
    <xf numFmtId="164" fontId="11" fillId="0" borderId="1" xfId="0" applyNumberFormat="1" applyFont="1" applyFill="1" applyBorder="1" applyAlignment="1">
      <alignment horizontal="center"/>
    </xf>
    <xf numFmtId="14" fontId="11" fillId="0" borderId="1" xfId="0" applyNumberFormat="1" applyFont="1" applyBorder="1" applyAlignment="1">
      <alignment horizontal="center" vertical="center"/>
    </xf>
    <xf numFmtId="14" fontId="11" fillId="2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11" fillId="4" borderId="0" xfId="0" applyFont="1" applyFill="1" applyBorder="1" applyAlignment="1">
      <alignment vertical="center"/>
    </xf>
    <xf numFmtId="0" fontId="11" fillId="4" borderId="1" xfId="0" applyFont="1" applyFill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165" fontId="11" fillId="0" borderId="1" xfId="0" applyNumberFormat="1" applyFont="1" applyBorder="1"/>
    <xf numFmtId="164" fontId="11" fillId="3" borderId="1" xfId="0" applyNumberFormat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 vertical="center"/>
    </xf>
    <xf numFmtId="164" fontId="11" fillId="3" borderId="4" xfId="0" applyNumberFormat="1" applyFont="1" applyFill="1" applyBorder="1" applyAlignment="1">
      <alignment horizontal="right"/>
    </xf>
    <xf numFmtId="0" fontId="11" fillId="0" borderId="1" xfId="0" applyFont="1" applyBorder="1"/>
    <xf numFmtId="0" fontId="10" fillId="0" borderId="4" xfId="1" applyFont="1" applyBorder="1" applyAlignment="1" applyProtection="1">
      <alignment horizontal="center"/>
    </xf>
    <xf numFmtId="164" fontId="11" fillId="3" borderId="4" xfId="0" applyNumberFormat="1" applyFont="1" applyFill="1" applyBorder="1" applyAlignment="1">
      <alignment horizontal="center"/>
    </xf>
    <xf numFmtId="14" fontId="11" fillId="3" borderId="13" xfId="0" applyNumberFormat="1" applyFont="1" applyFill="1" applyBorder="1" applyAlignment="1">
      <alignment horizontal="center" vertical="center"/>
    </xf>
    <xf numFmtId="164" fontId="11" fillId="3" borderId="14" xfId="0" applyNumberFormat="1" applyFont="1" applyFill="1" applyBorder="1" applyAlignment="1">
      <alignment horizontal="center"/>
    </xf>
    <xf numFmtId="0" fontId="10" fillId="3" borderId="1" xfId="1" applyFont="1" applyFill="1" applyBorder="1" applyAlignment="1" applyProtection="1">
      <alignment horizontal="center"/>
    </xf>
    <xf numFmtId="0" fontId="12" fillId="0" borderId="3" xfId="0" applyFont="1" applyFill="1" applyBorder="1" applyAlignment="1">
      <alignment horizontal="center"/>
    </xf>
    <xf numFmtId="0" fontId="17" fillId="3" borderId="1" xfId="0" applyFont="1" applyFill="1" applyBorder="1"/>
    <xf numFmtId="164" fontId="11" fillId="3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1" fillId="6" borderId="12" xfId="0" applyFont="1" applyFill="1" applyBorder="1" applyAlignment="1">
      <alignment horizontal="center"/>
    </xf>
    <xf numFmtId="0" fontId="11" fillId="6" borderId="4" xfId="0" applyFont="1" applyFill="1" applyBorder="1" applyAlignment="1">
      <alignment horizontal="center"/>
    </xf>
    <xf numFmtId="0" fontId="10" fillId="6" borderId="1" xfId="1" applyFont="1" applyFill="1" applyBorder="1" applyAlignment="1" applyProtection="1">
      <alignment horizontal="center"/>
    </xf>
    <xf numFmtId="0" fontId="11" fillId="6" borderId="0" xfId="0" applyFont="1" applyFill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3" borderId="1" xfId="0" applyFont="1" applyFill="1" applyBorder="1" applyAlignment="1">
      <alignment horizontal="center" wrapText="1"/>
    </xf>
    <xf numFmtId="14" fontId="11" fillId="3" borderId="4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0" fillId="0" borderId="9" xfId="0" applyFont="1" applyBorder="1"/>
    <xf numFmtId="0" fontId="18" fillId="0" borderId="0" xfId="0" applyFont="1" applyAlignment="1">
      <alignment horizontal="center"/>
    </xf>
    <xf numFmtId="0" fontId="18" fillId="6" borderId="0" xfId="0" applyFont="1" applyFill="1" applyAlignment="1">
      <alignment horizontal="center"/>
    </xf>
    <xf numFmtId="0" fontId="18" fillId="6" borderId="12" xfId="0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0" fillId="0" borderId="8" xfId="0" applyFont="1" applyBorder="1" applyAlignment="1">
      <alignment wrapText="1"/>
    </xf>
    <xf numFmtId="0" fontId="11" fillId="3" borderId="4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0" borderId="0" xfId="0" applyFont="1" applyBorder="1" applyAlignment="1"/>
    <xf numFmtId="0" fontId="11" fillId="0" borderId="0" xfId="0" applyFont="1" applyAlignment="1"/>
    <xf numFmtId="0" fontId="12" fillId="0" borderId="3" xfId="0" applyFont="1" applyFill="1" applyBorder="1" applyAlignment="1"/>
    <xf numFmtId="164" fontId="11" fillId="3" borderId="1" xfId="0" applyNumberFormat="1" applyFont="1" applyFill="1" applyBorder="1" applyAlignment="1"/>
    <xf numFmtId="0" fontId="11" fillId="3" borderId="1" xfId="0" applyFont="1" applyFill="1" applyBorder="1" applyAlignment="1">
      <alignment horizontal="center" wrapText="1"/>
    </xf>
    <xf numFmtId="14" fontId="11" fillId="3" borderId="1" xfId="0" applyNumberFormat="1" applyFont="1" applyFill="1" applyBorder="1" applyAlignment="1">
      <alignment horizontal="center" vertical="center"/>
    </xf>
    <xf numFmtId="166" fontId="11" fillId="3" borderId="1" xfId="0" applyNumberFormat="1" applyFont="1" applyFill="1" applyBorder="1" applyAlignment="1"/>
    <xf numFmtId="0" fontId="13" fillId="0" borderId="0" xfId="0" applyFont="1" applyAlignment="1">
      <alignment horizontal="center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164" fontId="11" fillId="3" borderId="4" xfId="0" applyNumberFormat="1" applyFont="1" applyFill="1" applyBorder="1" applyAlignment="1">
      <alignment horizontal="center" vertical="center"/>
    </xf>
    <xf numFmtId="14" fontId="11" fillId="3" borderId="4" xfId="0" applyNumberFormat="1" applyFont="1" applyFill="1" applyBorder="1" applyAlignment="1">
      <alignment horizontal="center" vertical="center"/>
    </xf>
    <xf numFmtId="14" fontId="11" fillId="3" borderId="1" xfId="0" applyNumberFormat="1" applyFont="1" applyFill="1" applyBorder="1" applyAlignment="1">
      <alignment horizontal="center" vertical="center"/>
    </xf>
    <xf numFmtId="166" fontId="11" fillId="3" borderId="1" xfId="0" applyNumberFormat="1" applyFont="1" applyFill="1" applyBorder="1" applyAlignment="1"/>
    <xf numFmtId="164" fontId="11" fillId="3" borderId="3" xfId="0" applyNumberFormat="1" applyFont="1" applyFill="1" applyBorder="1" applyAlignment="1"/>
    <xf numFmtId="164" fontId="11" fillId="3" borderId="4" xfId="0" applyNumberFormat="1" applyFont="1" applyFill="1" applyBorder="1" applyAlignment="1"/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/>
    </xf>
    <xf numFmtId="164" fontId="11" fillId="3" borderId="4" xfId="0" applyNumberFormat="1" applyFont="1" applyFill="1" applyBorder="1" applyAlignment="1">
      <alignment horizontal="right"/>
    </xf>
    <xf numFmtId="14" fontId="11" fillId="3" borderId="3" xfId="0" applyNumberFormat="1" applyFont="1" applyFill="1" applyBorder="1" applyAlignment="1">
      <alignment horizontal="center"/>
    </xf>
    <xf numFmtId="14" fontId="11" fillId="3" borderId="4" xfId="0" applyNumberFormat="1" applyFont="1" applyFill="1" applyBorder="1" applyAlignment="1">
      <alignment horizontal="center"/>
    </xf>
    <xf numFmtId="0" fontId="11" fillId="3" borderId="1" xfId="0" applyFont="1" applyFill="1" applyBorder="1"/>
    <xf numFmtId="0" fontId="19" fillId="3" borderId="1" xfId="0" applyFont="1" applyFill="1" applyBorder="1" applyAlignment="1">
      <alignment horizontal="center" vertical="center" wrapText="1"/>
    </xf>
    <xf numFmtId="0" fontId="0" fillId="0" borderId="10" xfId="0" applyFont="1" applyBorder="1"/>
    <xf numFmtId="0" fontId="18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/>
    </xf>
    <xf numFmtId="0" fontId="11" fillId="3" borderId="0" xfId="0" applyFont="1" applyFill="1"/>
    <xf numFmtId="166" fontId="0" fillId="3" borderId="1" xfId="0" applyNumberFormat="1" applyFont="1" applyFill="1" applyBorder="1" applyAlignment="1"/>
    <xf numFmtId="0" fontId="18" fillId="3" borderId="1" xfId="1" applyFont="1" applyFill="1" applyBorder="1" applyAlignment="1" applyProtection="1">
      <alignment horizontal="center" vertical="center"/>
    </xf>
    <xf numFmtId="14" fontId="11" fillId="3" borderId="11" xfId="0" applyNumberFormat="1" applyFont="1" applyFill="1" applyBorder="1" applyAlignment="1">
      <alignment horizontal="center"/>
    </xf>
    <xf numFmtId="0" fontId="10" fillId="3" borderId="1" xfId="1" applyFont="1" applyFill="1" applyBorder="1" applyAlignment="1" applyProtection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164" fontId="11" fillId="3" borderId="1" xfId="0" applyNumberFormat="1" applyFont="1" applyFill="1" applyBorder="1" applyAlignment="1">
      <alignment horizontal="right" vertical="center"/>
    </xf>
    <xf numFmtId="14" fontId="11" fillId="3" borderId="15" xfId="0" applyNumberFormat="1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18" fillId="3" borderId="3" xfId="1" applyFont="1" applyFill="1" applyBorder="1" applyAlignment="1" applyProtection="1">
      <alignment horizontal="center" vertical="center"/>
    </xf>
    <xf numFmtId="14" fontId="10" fillId="3" borderId="1" xfId="1" applyNumberFormat="1" applyFont="1" applyFill="1" applyBorder="1" applyAlignment="1" applyProtection="1">
      <alignment horizontal="center"/>
    </xf>
    <xf numFmtId="166" fontId="0" fillId="3" borderId="1" xfId="0" applyNumberFormat="1" applyFont="1" applyFill="1" applyBorder="1" applyAlignment="1">
      <alignment horizontal="right"/>
    </xf>
    <xf numFmtId="14" fontId="11" fillId="7" borderId="1" xfId="0" applyNumberFormat="1" applyFont="1" applyFill="1" applyBorder="1" applyAlignment="1">
      <alignment horizontal="center" vertical="center"/>
    </xf>
    <xf numFmtId="14" fontId="11" fillId="7" borderId="4" xfId="0" applyNumberFormat="1" applyFont="1" applyFill="1" applyBorder="1" applyAlignment="1">
      <alignment horizontal="center" vertical="center"/>
    </xf>
    <xf numFmtId="14" fontId="11" fillId="7" borderId="1" xfId="0" applyNumberFormat="1" applyFont="1" applyFill="1" applyBorder="1" applyAlignment="1">
      <alignment horizontal="center"/>
    </xf>
    <xf numFmtId="14" fontId="11" fillId="7" borderId="11" xfId="0" applyNumberFormat="1" applyFont="1" applyFill="1" applyBorder="1" applyAlignment="1">
      <alignment horizontal="center" vertical="center"/>
    </xf>
    <xf numFmtId="14" fontId="11" fillId="7" borderId="13" xfId="0" applyNumberFormat="1" applyFont="1" applyFill="1" applyBorder="1" applyAlignment="1">
      <alignment horizontal="center" vertical="center"/>
    </xf>
    <xf numFmtId="14" fontId="11" fillId="7" borderId="3" xfId="0" applyNumberFormat="1" applyFont="1" applyFill="1" applyBorder="1" applyAlignment="1">
      <alignment horizontal="center"/>
    </xf>
    <xf numFmtId="14" fontId="11" fillId="7" borderId="4" xfId="0" applyNumberFormat="1" applyFont="1" applyFill="1" applyBorder="1" applyAlignment="1">
      <alignment horizontal="center"/>
    </xf>
    <xf numFmtId="0" fontId="11" fillId="7" borderId="0" xfId="0" applyFont="1" applyFill="1" applyAlignment="1">
      <alignment horizontal="center"/>
    </xf>
    <xf numFmtId="0" fontId="11" fillId="3" borderId="1" xfId="1" applyFont="1" applyFill="1" applyBorder="1" applyAlignment="1" applyProtection="1">
      <alignment horizontal="center" vertical="center"/>
    </xf>
    <xf numFmtId="0" fontId="11" fillId="3" borderId="0" xfId="1" applyFont="1" applyFill="1" applyAlignment="1" applyProtection="1">
      <alignment horizontal="center"/>
    </xf>
    <xf numFmtId="0" fontId="11" fillId="3" borderId="4" xfId="0" applyFont="1" applyFill="1" applyBorder="1" applyAlignment="1">
      <alignment horizontal="center" vertical="center"/>
    </xf>
    <xf numFmtId="164" fontId="11" fillId="3" borderId="4" xfId="0" applyNumberFormat="1" applyFont="1" applyFill="1" applyBorder="1" applyAlignment="1">
      <alignment horizontal="center"/>
    </xf>
    <xf numFmtId="164" fontId="11" fillId="3" borderId="4" xfId="0" applyNumberFormat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 vertical="center"/>
    </xf>
    <xf numFmtId="14" fontId="11" fillId="3" borderId="3" xfId="0" applyNumberFormat="1" applyFont="1" applyFill="1" applyBorder="1" applyAlignment="1">
      <alignment horizontal="center"/>
    </xf>
    <xf numFmtId="14" fontId="11" fillId="3" borderId="1" xfId="1" applyNumberFormat="1" applyFont="1" applyFill="1" applyBorder="1" applyAlignment="1" applyProtection="1">
      <alignment horizontal="center"/>
    </xf>
    <xf numFmtId="164" fontId="11" fillId="3" borderId="4" xfId="0" applyNumberFormat="1" applyFont="1" applyFill="1" applyBorder="1" applyAlignment="1">
      <alignment horizontal="center" vertical="center"/>
    </xf>
    <xf numFmtId="166" fontId="11" fillId="3" borderId="1" xfId="0" applyNumberFormat="1" applyFont="1" applyFill="1" applyBorder="1" applyAlignment="1"/>
    <xf numFmtId="166" fontId="11" fillId="3" borderId="4" xfId="0" applyNumberFormat="1" applyFont="1" applyFill="1" applyBorder="1" applyAlignment="1"/>
    <xf numFmtId="164" fontId="11" fillId="3" borderId="3" xfId="0" applyNumberFormat="1" applyFont="1" applyFill="1" applyBorder="1" applyAlignment="1"/>
    <xf numFmtId="164" fontId="11" fillId="3" borderId="4" xfId="0" applyNumberFormat="1" applyFont="1" applyFill="1" applyBorder="1" applyAlignment="1"/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164" fontId="11" fillId="3" borderId="3" xfId="0" applyNumberFormat="1" applyFont="1" applyFill="1" applyBorder="1" applyAlignment="1">
      <alignment horizontal="right"/>
    </xf>
    <xf numFmtId="164" fontId="11" fillId="3" borderId="2" xfId="0" applyNumberFormat="1" applyFont="1" applyFill="1" applyBorder="1" applyAlignment="1">
      <alignment horizontal="right"/>
    </xf>
    <xf numFmtId="164" fontId="11" fillId="3" borderId="4" xfId="0" applyNumberFormat="1" applyFont="1" applyFill="1" applyBorder="1" applyAlignment="1">
      <alignment horizontal="right"/>
    </xf>
    <xf numFmtId="164" fontId="11" fillId="3" borderId="3" xfId="0" applyNumberFormat="1" applyFont="1" applyFill="1" applyBorder="1" applyAlignment="1">
      <alignment horizontal="center"/>
    </xf>
    <xf numFmtId="164" fontId="11" fillId="3" borderId="2" xfId="0" applyNumberFormat="1" applyFont="1" applyFill="1" applyBorder="1" applyAlignment="1">
      <alignment horizontal="center"/>
    </xf>
    <xf numFmtId="164" fontId="11" fillId="3" borderId="4" xfId="0" applyNumberFormat="1" applyFont="1" applyFill="1" applyBorder="1" applyAlignment="1">
      <alignment horizontal="center"/>
    </xf>
    <xf numFmtId="14" fontId="11" fillId="3" borderId="3" xfId="0" applyNumberFormat="1" applyFont="1" applyFill="1" applyBorder="1" applyAlignment="1">
      <alignment horizontal="center"/>
    </xf>
    <xf numFmtId="14" fontId="11" fillId="3" borderId="4" xfId="0" applyNumberFormat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14" fontId="18" fillId="3" borderId="3" xfId="0" applyNumberFormat="1" applyFont="1" applyFill="1" applyBorder="1" applyAlignment="1">
      <alignment horizontal="center"/>
    </xf>
    <xf numFmtId="0" fontId="11" fillId="3" borderId="1" xfId="1" applyFont="1" applyFill="1" applyBorder="1" applyAlignment="1" applyProtection="1">
      <alignment horizontal="center"/>
    </xf>
    <xf numFmtId="0" fontId="18" fillId="3" borderId="1" xfId="1" applyFont="1" applyFill="1" applyBorder="1" applyAlignment="1" applyProtection="1">
      <alignment horizontal="center"/>
    </xf>
    <xf numFmtId="0" fontId="18" fillId="3" borderId="0" xfId="0" applyFont="1" applyFill="1" applyAlignment="1">
      <alignment horizontal="center" wrapText="1"/>
    </xf>
    <xf numFmtId="164" fontId="11" fillId="3" borderId="4" xfId="0" applyNumberFormat="1" applyFont="1" applyFill="1" applyBorder="1" applyAlignment="1">
      <alignment horizontal="center" vertical="center"/>
    </xf>
    <xf numFmtId="14" fontId="11" fillId="3" borderId="4" xfId="0" applyNumberFormat="1" applyFont="1" applyFill="1" applyBorder="1" applyAlignment="1">
      <alignment horizontal="center" vertical="center"/>
    </xf>
    <xf numFmtId="164" fontId="11" fillId="3" borderId="4" xfId="0" applyNumberFormat="1" applyFont="1" applyFill="1" applyBorder="1" applyAlignment="1">
      <alignment horizontal="center"/>
    </xf>
    <xf numFmtId="166" fontId="11" fillId="3" borderId="1" xfId="0" applyNumberFormat="1" applyFont="1" applyFill="1" applyBorder="1" applyAlignment="1"/>
    <xf numFmtId="14" fontId="11" fillId="3" borderId="1" xfId="0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166" fontId="12" fillId="0" borderId="0" xfId="0" applyNumberFormat="1" applyFont="1" applyBorder="1" applyAlignment="1">
      <alignment horizontal="center"/>
    </xf>
    <xf numFmtId="166" fontId="11" fillId="0" borderId="0" xfId="0" applyNumberFormat="1" applyFont="1" applyAlignment="1">
      <alignment horizontal="center"/>
    </xf>
    <xf numFmtId="166" fontId="12" fillId="0" borderId="3" xfId="0" applyNumberFormat="1" applyFont="1" applyBorder="1" applyAlignment="1">
      <alignment horizontal="center"/>
    </xf>
    <xf numFmtId="166" fontId="11" fillId="0" borderId="1" xfId="0" applyNumberFormat="1" applyFont="1" applyBorder="1" applyAlignment="1">
      <alignment horizontal="center"/>
    </xf>
    <xf numFmtId="0" fontId="18" fillId="3" borderId="3" xfId="0" applyFont="1" applyFill="1" applyBorder="1" applyAlignment="1">
      <alignment horizontal="center"/>
    </xf>
    <xf numFmtId="0" fontId="10" fillId="3" borderId="4" xfId="1" applyFont="1" applyFill="1" applyBorder="1" applyAlignment="1" applyProtection="1">
      <alignment horizontal="center"/>
    </xf>
    <xf numFmtId="164" fontId="11" fillId="3" borderId="14" xfId="0" applyNumberFormat="1" applyFont="1" applyFill="1" applyBorder="1" applyAlignment="1">
      <alignment horizontal="right"/>
    </xf>
    <xf numFmtId="14" fontId="0" fillId="6" borderId="3" xfId="0" applyNumberFormat="1" applyFont="1" applyFill="1" applyBorder="1" applyAlignment="1">
      <alignment horizontal="center"/>
    </xf>
    <xf numFmtId="14" fontId="0" fillId="6" borderId="1" xfId="0" applyNumberFormat="1" applyFont="1" applyFill="1" applyBorder="1" applyAlignment="1">
      <alignment horizontal="center"/>
    </xf>
    <xf numFmtId="14" fontId="11" fillId="6" borderId="1" xfId="0" applyNumberFormat="1" applyFont="1" applyFill="1" applyBorder="1" applyAlignment="1">
      <alignment horizontal="center" vertical="center"/>
    </xf>
    <xf numFmtId="14" fontId="11" fillId="6" borderId="1" xfId="0" applyNumberFormat="1" applyFont="1" applyFill="1" applyBorder="1" applyAlignment="1">
      <alignment horizontal="center"/>
    </xf>
    <xf numFmtId="0" fontId="0" fillId="0" borderId="9" xfId="0" applyBorder="1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3" xfId="0" applyFont="1" applyBorder="1" applyAlignment="1">
      <alignment vertical="center"/>
    </xf>
    <xf numFmtId="164" fontId="11" fillId="0" borderId="1" xfId="0" applyNumberFormat="1" applyFont="1" applyBorder="1" applyAlignment="1">
      <alignment vertical="center"/>
    </xf>
    <xf numFmtId="165" fontId="11" fillId="0" borderId="1" xfId="0" applyNumberFormat="1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12" fillId="0" borderId="1" xfId="0" applyFont="1" applyBorder="1" applyAlignment="1">
      <alignment horizontal="center"/>
    </xf>
    <xf numFmtId="164" fontId="11" fillId="3" borderId="4" xfId="0" applyNumberFormat="1" applyFont="1" applyFill="1" applyBorder="1" applyAlignment="1">
      <alignment vertical="center"/>
    </xf>
    <xf numFmtId="0" fontId="10" fillId="3" borderId="0" xfId="1" applyFont="1" applyFill="1" applyAlignment="1" applyProtection="1">
      <alignment horizontal="center"/>
    </xf>
    <xf numFmtId="164" fontId="11" fillId="3" borderId="3" xfId="0" applyNumberFormat="1" applyFont="1" applyFill="1" applyBorder="1" applyAlignment="1">
      <alignment vertical="center"/>
    </xf>
    <xf numFmtId="166" fontId="11" fillId="3" borderId="4" xfId="0" applyNumberFormat="1" applyFont="1" applyFill="1" applyBorder="1" applyAlignment="1">
      <alignment vertical="center"/>
    </xf>
    <xf numFmtId="0" fontId="12" fillId="0" borderId="0" xfId="0" applyFont="1" applyBorder="1" applyAlignment="1">
      <alignment horizontal="right"/>
    </xf>
    <xf numFmtId="0" fontId="11" fillId="0" borderId="0" xfId="0" applyFont="1" applyAlignment="1">
      <alignment horizontal="right"/>
    </xf>
    <xf numFmtId="0" fontId="12" fillId="0" borderId="3" xfId="0" applyFont="1" applyBorder="1" applyAlignment="1">
      <alignment horizontal="right"/>
    </xf>
    <xf numFmtId="165" fontId="11" fillId="0" borderId="1" xfId="0" applyNumberFormat="1" applyFont="1" applyBorder="1" applyAlignment="1">
      <alignment horizontal="right"/>
    </xf>
    <xf numFmtId="0" fontId="0" fillId="0" borderId="9" xfId="0" applyFont="1" applyBorder="1" applyAlignment="1">
      <alignment horizontal="right"/>
    </xf>
    <xf numFmtId="0" fontId="12" fillId="0" borderId="1" xfId="0" applyFont="1" applyFill="1" applyBorder="1" applyAlignment="1"/>
    <xf numFmtId="164" fontId="11" fillId="3" borderId="4" xfId="0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164" fontId="11" fillId="3" borderId="4" xfId="0" applyNumberFormat="1" applyFont="1" applyFill="1" applyBorder="1" applyAlignment="1">
      <alignment horizontal="right"/>
    </xf>
    <xf numFmtId="164" fontId="11" fillId="3" borderId="4" xfId="0" applyNumberFormat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166" fontId="12" fillId="0" borderId="1" xfId="0" applyNumberFormat="1" applyFont="1" applyBorder="1" applyAlignment="1">
      <alignment horizontal="center"/>
    </xf>
    <xf numFmtId="166" fontId="11" fillId="3" borderId="1" xfId="0" applyNumberFormat="1" applyFont="1" applyFill="1" applyBorder="1" applyAlignment="1">
      <alignment horizontal="center" vertical="center"/>
    </xf>
    <xf numFmtId="166" fontId="11" fillId="3" borderId="2" xfId="0" applyNumberFormat="1" applyFont="1" applyFill="1" applyBorder="1" applyAlignment="1">
      <alignment horizontal="center" vertical="center"/>
    </xf>
    <xf numFmtId="166" fontId="11" fillId="3" borderId="4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/>
    </xf>
    <xf numFmtId="14" fontId="11" fillId="3" borderId="1" xfId="0" applyNumberFormat="1" applyFont="1" applyFill="1" applyBorder="1" applyAlignment="1">
      <alignment vertical="center"/>
    </xf>
    <xf numFmtId="0" fontId="20" fillId="3" borderId="1" xfId="1" applyFont="1" applyFill="1" applyBorder="1" applyAlignment="1" applyProtection="1">
      <alignment horizontal="center"/>
    </xf>
    <xf numFmtId="0" fontId="20" fillId="3" borderId="1" xfId="1" applyFont="1" applyFill="1" applyBorder="1" applyAlignment="1" applyProtection="1">
      <alignment horizontal="center" vertical="center"/>
    </xf>
    <xf numFmtId="0" fontId="11" fillId="8" borderId="1" xfId="0" applyFont="1" applyFill="1" applyBorder="1" applyAlignment="1">
      <alignment horizontal="center"/>
    </xf>
    <xf numFmtId="166" fontId="11" fillId="8" borderId="1" xfId="0" applyNumberFormat="1" applyFont="1" applyFill="1" applyBorder="1" applyAlignment="1">
      <alignment horizontal="center"/>
    </xf>
    <xf numFmtId="164" fontId="11" fillId="8" borderId="1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14" fontId="11" fillId="6" borderId="1" xfId="0" applyNumberFormat="1" applyFont="1" applyFill="1" applyBorder="1" applyAlignment="1">
      <alignment horizontal="center" vertical="center"/>
    </xf>
    <xf numFmtId="14" fontId="0" fillId="6" borderId="1" xfId="0" applyNumberFormat="1" applyFont="1" applyFill="1" applyBorder="1" applyAlignment="1">
      <alignment horizontal="center" vertical="center"/>
    </xf>
    <xf numFmtId="14" fontId="0" fillId="6" borderId="3" xfId="0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14" fontId="11" fillId="3" borderId="4" xfId="0" applyNumberFormat="1" applyFont="1" applyFill="1" applyBorder="1" applyAlignment="1">
      <alignment horizontal="center"/>
    </xf>
    <xf numFmtId="14" fontId="11" fillId="6" borderId="1" xfId="0" applyNumberFormat="1" applyFont="1" applyFill="1" applyBorder="1" applyAlignment="1">
      <alignment horizontal="center" vertical="center"/>
    </xf>
    <xf numFmtId="14" fontId="11" fillId="3" borderId="1" xfId="0" applyNumberFormat="1" applyFont="1" applyFill="1" applyBorder="1" applyAlignment="1"/>
    <xf numFmtId="0" fontId="11" fillId="3" borderId="1" xfId="0" applyFont="1" applyFill="1" applyBorder="1" applyAlignment="1"/>
    <xf numFmtId="0" fontId="21" fillId="0" borderId="1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166" fontId="11" fillId="3" borderId="3" xfId="0" applyNumberFormat="1" applyFont="1" applyFill="1" applyBorder="1" applyAlignment="1">
      <alignment horizontal="right" vertical="center"/>
    </xf>
    <xf numFmtId="166" fontId="11" fillId="3" borderId="1" xfId="0" applyNumberFormat="1" applyFont="1" applyFill="1" applyBorder="1" applyAlignment="1">
      <alignment horizontal="right" vertical="center"/>
    </xf>
    <xf numFmtId="0" fontId="7" fillId="9" borderId="0" xfId="0" applyFont="1" applyFill="1" applyAlignment="1">
      <alignment wrapText="1"/>
    </xf>
    <xf numFmtId="14" fontId="18" fillId="3" borderId="1" xfId="0" applyNumberFormat="1" applyFont="1" applyFill="1" applyBorder="1" applyAlignment="1">
      <alignment horizontal="center" wrapText="1"/>
    </xf>
    <xf numFmtId="166" fontId="11" fillId="3" borderId="1" xfId="0" applyNumberFormat="1" applyFont="1" applyFill="1" applyBorder="1" applyAlignment="1">
      <alignment vertical="center"/>
    </xf>
    <xf numFmtId="166" fontId="11" fillId="0" borderId="1" xfId="0" applyNumberFormat="1" applyFont="1" applyBorder="1" applyAlignment="1">
      <alignment horizontal="left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/>
    </xf>
    <xf numFmtId="14" fontId="14" fillId="3" borderId="3" xfId="0" applyNumberFormat="1" applyFont="1" applyFill="1" applyBorder="1" applyAlignment="1">
      <alignment horizontal="center"/>
    </xf>
    <xf numFmtId="0" fontId="14" fillId="3" borderId="1" xfId="1" applyFont="1" applyFill="1" applyBorder="1" applyAlignment="1" applyProtection="1">
      <alignment horizontal="center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wrapText="1"/>
    </xf>
    <xf numFmtId="0" fontId="14" fillId="3" borderId="0" xfId="0" applyFont="1" applyFill="1" applyAlignment="1">
      <alignment horizontal="center" wrapText="1"/>
    </xf>
    <xf numFmtId="14" fontId="22" fillId="3" borderId="1" xfId="0" applyNumberFormat="1" applyFont="1" applyFill="1" applyBorder="1" applyAlignment="1">
      <alignment horizontal="center"/>
    </xf>
    <xf numFmtId="0" fontId="22" fillId="3" borderId="1" xfId="1" applyFont="1" applyFill="1" applyBorder="1" applyAlignment="1" applyProtection="1">
      <alignment horizontal="center"/>
    </xf>
    <xf numFmtId="0" fontId="22" fillId="3" borderId="1" xfId="0" applyFont="1" applyFill="1" applyBorder="1" applyAlignment="1">
      <alignment horizontal="center" vertical="center"/>
    </xf>
    <xf numFmtId="166" fontId="22" fillId="3" borderId="4" xfId="0" applyNumberFormat="1" applyFont="1" applyFill="1" applyBorder="1" applyAlignment="1">
      <alignment horizontal="center" vertical="center"/>
    </xf>
    <xf numFmtId="164" fontId="22" fillId="3" borderId="1" xfId="0" applyNumberFormat="1" applyFont="1" applyFill="1" applyBorder="1" applyAlignment="1">
      <alignment horizontal="center" vertical="center"/>
    </xf>
    <xf numFmtId="164" fontId="22" fillId="3" borderId="1" xfId="0" applyNumberFormat="1" applyFont="1" applyFill="1" applyBorder="1" applyAlignment="1">
      <alignment horizontal="center"/>
    </xf>
    <xf numFmtId="164" fontId="22" fillId="3" borderId="4" xfId="0" applyNumberFormat="1" applyFont="1" applyFill="1" applyBorder="1" applyAlignment="1">
      <alignment horizontal="center"/>
    </xf>
    <xf numFmtId="0" fontId="14" fillId="3" borderId="1" xfId="1" applyFont="1" applyFill="1" applyBorder="1" applyAlignment="1" applyProtection="1">
      <alignment horizontal="center" vertical="center"/>
    </xf>
    <xf numFmtId="0" fontId="22" fillId="3" borderId="1" xfId="0" applyFont="1" applyFill="1" applyBorder="1" applyAlignment="1">
      <alignment horizontal="center"/>
    </xf>
    <xf numFmtId="0" fontId="22" fillId="3" borderId="4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wrapText="1"/>
    </xf>
    <xf numFmtId="164" fontId="11" fillId="3" borderId="4" xfId="0" applyNumberFormat="1" applyFont="1" applyFill="1" applyBorder="1" applyAlignment="1">
      <alignment horizontal="center" vertical="center"/>
    </xf>
    <xf numFmtId="14" fontId="11" fillId="3" borderId="4" xfId="0" applyNumberFormat="1" applyFont="1" applyFill="1" applyBorder="1" applyAlignment="1">
      <alignment horizontal="center" vertical="center"/>
    </xf>
    <xf numFmtId="164" fontId="11" fillId="3" borderId="4" xfId="0" applyNumberFormat="1" applyFont="1" applyFill="1" applyBorder="1" applyAlignment="1">
      <alignment horizontal="right"/>
    </xf>
    <xf numFmtId="166" fontId="11" fillId="3" borderId="1" xfId="0" applyNumberFormat="1" applyFont="1" applyFill="1" applyBorder="1" applyAlignment="1"/>
    <xf numFmtId="14" fontId="11" fillId="3" borderId="1" xfId="0" applyNumberFormat="1" applyFont="1" applyFill="1" applyBorder="1" applyAlignment="1">
      <alignment horizontal="center" vertical="center"/>
    </xf>
    <xf numFmtId="164" fontId="11" fillId="3" borderId="4" xfId="0" applyNumberFormat="1" applyFont="1" applyFill="1" applyBorder="1" applyAlignment="1"/>
    <xf numFmtId="0" fontId="11" fillId="3" borderId="4" xfId="0" applyFont="1" applyFill="1" applyBorder="1" applyAlignment="1">
      <alignment horizontal="center" vertical="center"/>
    </xf>
    <xf numFmtId="164" fontId="11" fillId="3" borderId="4" xfId="0" applyNumberFormat="1" applyFont="1" applyFill="1" applyBorder="1" applyAlignment="1">
      <alignment horizontal="center"/>
    </xf>
    <xf numFmtId="14" fontId="11" fillId="3" borderId="3" xfId="0" applyNumberFormat="1" applyFont="1" applyFill="1" applyBorder="1" applyAlignment="1">
      <alignment horizontal="center"/>
    </xf>
    <xf numFmtId="14" fontId="11" fillId="3" borderId="4" xfId="0" applyNumberFormat="1" applyFont="1" applyFill="1" applyBorder="1" applyAlignment="1">
      <alignment horizontal="center"/>
    </xf>
    <xf numFmtId="14" fontId="11" fillId="3" borderId="1" xfId="0" applyNumberFormat="1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3" fillId="6" borderId="1" xfId="0" applyFont="1" applyFill="1" applyBorder="1" applyAlignment="1">
      <alignment horizontal="center"/>
    </xf>
    <xf numFmtId="0" fontId="18" fillId="3" borderId="4" xfId="1" applyFont="1" applyFill="1" applyBorder="1" applyAlignment="1" applyProtection="1">
      <alignment horizontal="center" vertical="center"/>
    </xf>
    <xf numFmtId="166" fontId="11" fillId="3" borderId="4" xfId="0" applyNumberFormat="1" applyFont="1" applyFill="1" applyBorder="1" applyAlignment="1">
      <alignment horizontal="right" vertical="center"/>
    </xf>
    <xf numFmtId="0" fontId="14" fillId="3" borderId="0" xfId="0" applyFont="1" applyFill="1" applyAlignment="1">
      <alignment horizontal="center"/>
    </xf>
    <xf numFmtId="0" fontId="25" fillId="3" borderId="0" xfId="0" applyFont="1" applyFill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21" fillId="3" borderId="1" xfId="0" applyFont="1" applyFill="1" applyBorder="1" applyAlignment="1">
      <alignment horizontal="center"/>
    </xf>
    <xf numFmtId="0" fontId="21" fillId="3" borderId="0" xfId="0" applyFont="1" applyFill="1" applyAlignment="1">
      <alignment horizontal="center"/>
    </xf>
    <xf numFmtId="44" fontId="11" fillId="3" borderId="12" xfId="2" applyFont="1" applyFill="1" applyBorder="1" applyAlignment="1"/>
    <xf numFmtId="44" fontId="11" fillId="3" borderId="1" xfId="2" applyFont="1" applyFill="1" applyBorder="1" applyAlignment="1">
      <alignment vertical="center"/>
    </xf>
    <xf numFmtId="44" fontId="11" fillId="3" borderId="1" xfId="2" applyFont="1" applyFill="1" applyBorder="1" applyAlignment="1">
      <alignment horizontal="center"/>
    </xf>
    <xf numFmtId="166" fontId="11" fillId="3" borderId="0" xfId="0" applyNumberFormat="1" applyFont="1" applyFill="1" applyAlignment="1">
      <alignment horizontal="center"/>
    </xf>
    <xf numFmtId="0" fontId="11" fillId="3" borderId="0" xfId="0" applyFont="1" applyFill="1" applyAlignment="1"/>
    <xf numFmtId="0" fontId="0" fillId="3" borderId="1" xfId="0" applyFont="1" applyFill="1" applyBorder="1" applyAlignment="1">
      <alignment horizontal="center"/>
    </xf>
    <xf numFmtId="166" fontId="11" fillId="3" borderId="1" xfId="0" applyNumberFormat="1" applyFont="1" applyFill="1" applyBorder="1" applyAlignment="1">
      <alignment horizontal="center"/>
    </xf>
    <xf numFmtId="164" fontId="11" fillId="3" borderId="4" xfId="0" applyNumberFormat="1" applyFont="1" applyFill="1" applyBorder="1" applyAlignment="1">
      <alignment horizontal="center" vertical="center"/>
    </xf>
    <xf numFmtId="14" fontId="11" fillId="3" borderId="4" xfId="0" applyNumberFormat="1" applyFont="1" applyFill="1" applyBorder="1" applyAlignment="1">
      <alignment horizontal="center" vertical="center"/>
    </xf>
    <xf numFmtId="166" fontId="11" fillId="3" borderId="4" xfId="0" applyNumberFormat="1" applyFont="1" applyFill="1" applyBorder="1" applyAlignment="1">
      <alignment horizontal="center"/>
    </xf>
    <xf numFmtId="14" fontId="11" fillId="3" borderId="1" xfId="0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164" fontId="11" fillId="3" borderId="3" xfId="0" applyNumberFormat="1" applyFont="1" applyFill="1" applyBorder="1" applyAlignment="1">
      <alignment horizontal="center"/>
    </xf>
    <xf numFmtId="164" fontId="11" fillId="3" borderId="4" xfId="0" applyNumberFormat="1" applyFont="1" applyFill="1" applyBorder="1" applyAlignment="1">
      <alignment horizontal="center"/>
    </xf>
    <xf numFmtId="14" fontId="11" fillId="3" borderId="3" xfId="0" applyNumberFormat="1" applyFont="1" applyFill="1" applyBorder="1" applyAlignment="1">
      <alignment horizontal="center"/>
    </xf>
    <xf numFmtId="14" fontId="11" fillId="3" borderId="4" xfId="0" applyNumberFormat="1" applyFont="1" applyFill="1" applyBorder="1" applyAlignment="1">
      <alignment horizontal="center"/>
    </xf>
    <xf numFmtId="164" fontId="11" fillId="3" borderId="1" xfId="0" applyNumberFormat="1" applyFont="1" applyFill="1" applyBorder="1" applyAlignment="1">
      <alignment horizontal="center"/>
    </xf>
    <xf numFmtId="14" fontId="11" fillId="3" borderId="1" xfId="0" applyNumberFormat="1" applyFont="1" applyFill="1" applyBorder="1" applyAlignment="1">
      <alignment horizontal="center"/>
    </xf>
    <xf numFmtId="14" fontId="11" fillId="3" borderId="1" xfId="0" applyNumberFormat="1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/>
    </xf>
    <xf numFmtId="166" fontId="12" fillId="3" borderId="0" xfId="0" applyNumberFormat="1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166" fontId="12" fillId="3" borderId="1" xfId="0" applyNumberFormat="1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166" fontId="12" fillId="3" borderId="3" xfId="0" applyNumberFormat="1" applyFont="1" applyFill="1" applyBorder="1" applyAlignment="1">
      <alignment horizontal="center"/>
    </xf>
    <xf numFmtId="0" fontId="11" fillId="3" borderId="4" xfId="1" applyFont="1" applyFill="1" applyBorder="1" applyAlignment="1" applyProtection="1">
      <alignment horizontal="center"/>
    </xf>
    <xf numFmtId="0" fontId="11" fillId="3" borderId="0" xfId="0" applyFont="1" applyFill="1" applyBorder="1" applyAlignment="1">
      <alignment horizontal="center"/>
    </xf>
    <xf numFmtId="165" fontId="11" fillId="3" borderId="1" xfId="0" applyNumberFormat="1" applyFont="1" applyFill="1" applyBorder="1" applyAlignment="1">
      <alignment horizontal="center"/>
    </xf>
    <xf numFmtId="0" fontId="0" fillId="3" borderId="8" xfId="0" applyFill="1" applyBorder="1" applyAlignment="1">
      <alignment wrapText="1"/>
    </xf>
    <xf numFmtId="0" fontId="0" fillId="3" borderId="9" xfId="0" applyFill="1" applyBorder="1"/>
    <xf numFmtId="0" fontId="0" fillId="3" borderId="10" xfId="0" applyFill="1" applyBorder="1"/>
    <xf numFmtId="164" fontId="11" fillId="3" borderId="4" xfId="0" applyNumberFormat="1" applyFont="1" applyFill="1" applyBorder="1" applyAlignment="1">
      <alignment horizontal="center"/>
    </xf>
    <xf numFmtId="14" fontId="11" fillId="5" borderId="1" xfId="0" applyNumberFormat="1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0" fontId="10" fillId="5" borderId="1" xfId="1" applyFont="1" applyFill="1" applyBorder="1" applyAlignment="1" applyProtection="1">
      <alignment horizontal="center"/>
    </xf>
    <xf numFmtId="164" fontId="11" fillId="5" borderId="1" xfId="0" applyNumberFormat="1" applyFont="1" applyFill="1" applyBorder="1" applyAlignment="1">
      <alignment horizontal="center"/>
    </xf>
    <xf numFmtId="166" fontId="11" fillId="5" borderId="4" xfId="0" applyNumberFormat="1" applyFont="1" applyFill="1" applyBorder="1" applyAlignment="1">
      <alignment horizontal="center" vertical="center"/>
    </xf>
    <xf numFmtId="164" fontId="11" fillId="5" borderId="1" xfId="0" applyNumberFormat="1" applyFont="1" applyFill="1" applyBorder="1" applyAlignment="1">
      <alignment horizontal="center" vertical="center"/>
    </xf>
    <xf numFmtId="14" fontId="11" fillId="2" borderId="3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1" fillId="2" borderId="1" xfId="1" applyFont="1" applyFill="1" applyBorder="1" applyAlignment="1" applyProtection="1">
      <alignment horizontal="center"/>
    </xf>
    <xf numFmtId="0" fontId="11" fillId="2" borderId="4" xfId="0" applyFont="1" applyFill="1" applyBorder="1" applyAlignment="1">
      <alignment horizontal="center" vertical="center"/>
    </xf>
    <xf numFmtId="166" fontId="11" fillId="2" borderId="4" xfId="0" applyNumberFormat="1" applyFont="1" applyFill="1" applyBorder="1" applyAlignment="1">
      <alignment horizontal="center" vertical="center"/>
    </xf>
    <xf numFmtId="164" fontId="11" fillId="2" borderId="4" xfId="0" applyNumberFormat="1" applyFont="1" applyFill="1" applyBorder="1" applyAlignment="1">
      <alignment horizontal="center" vertical="center"/>
    </xf>
    <xf numFmtId="164" fontId="11" fillId="2" borderId="4" xfId="0" applyNumberFormat="1" applyFont="1" applyFill="1" applyBorder="1" applyAlignment="1">
      <alignment horizontal="center"/>
    </xf>
    <xf numFmtId="14" fontId="11" fillId="2" borderId="4" xfId="0" applyNumberFormat="1" applyFont="1" applyFill="1" applyBorder="1" applyAlignment="1">
      <alignment horizontal="center"/>
    </xf>
    <xf numFmtId="0" fontId="10" fillId="2" borderId="1" xfId="1" applyFont="1" applyFill="1" applyBorder="1" applyAlignment="1" applyProtection="1">
      <alignment horizontal="center" vertical="center"/>
    </xf>
    <xf numFmtId="0" fontId="11" fillId="2" borderId="4" xfId="1" applyFont="1" applyFill="1" applyBorder="1" applyAlignment="1" applyProtection="1">
      <alignment horizontal="center"/>
    </xf>
    <xf numFmtId="166" fontId="11" fillId="2" borderId="1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/>
    </xf>
    <xf numFmtId="164" fontId="11" fillId="2" borderId="4" xfId="0" applyNumberFormat="1" applyFont="1" applyFill="1" applyBorder="1" applyAlignment="1">
      <alignment horizontal="center"/>
    </xf>
    <xf numFmtId="14" fontId="11" fillId="2" borderId="1" xfId="0" applyNumberFormat="1" applyFont="1" applyFill="1" applyBorder="1" applyAlignment="1">
      <alignment horizontal="center"/>
    </xf>
    <xf numFmtId="0" fontId="10" fillId="2" borderId="1" xfId="1" applyFont="1" applyFill="1" applyBorder="1" applyAlignment="1" applyProtection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0" fillId="2" borderId="0" xfId="1" applyFont="1" applyFill="1" applyAlignment="1" applyProtection="1">
      <alignment horizontal="center"/>
    </xf>
    <xf numFmtId="14" fontId="0" fillId="2" borderId="1" xfId="0" applyNumberFormat="1" applyFont="1" applyFill="1" applyBorder="1" applyAlignment="1">
      <alignment horizontal="center"/>
    </xf>
    <xf numFmtId="0" fontId="18" fillId="2" borderId="0" xfId="0" applyFont="1" applyFill="1" applyAlignment="1">
      <alignment horizontal="center" wrapText="1"/>
    </xf>
    <xf numFmtId="0" fontId="11" fillId="2" borderId="1" xfId="1" applyFont="1" applyFill="1" applyBorder="1" applyAlignment="1" applyProtection="1">
      <alignment horizontal="center" vertical="center"/>
    </xf>
    <xf numFmtId="164" fontId="11" fillId="5" borderId="4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22" fillId="2" borderId="1" xfId="1" applyFont="1" applyFill="1" applyBorder="1" applyAlignment="1" applyProtection="1">
      <alignment horizontal="center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wrapText="1"/>
    </xf>
    <xf numFmtId="0" fontId="18" fillId="2" borderId="1" xfId="1" applyFont="1" applyFill="1" applyBorder="1" applyAlignment="1" applyProtection="1">
      <alignment horizontal="center" vertical="center"/>
    </xf>
    <xf numFmtId="0" fontId="22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20" fillId="2" borderId="1" xfId="1" applyFont="1" applyFill="1" applyBorder="1" applyAlignment="1" applyProtection="1">
      <alignment horizontal="center"/>
    </xf>
    <xf numFmtId="44" fontId="11" fillId="2" borderId="12" xfId="2" applyFont="1" applyFill="1" applyBorder="1" applyAlignment="1"/>
    <xf numFmtId="44" fontId="11" fillId="2" borderId="1" xfId="2" applyFont="1" applyFill="1" applyBorder="1" applyAlignment="1">
      <alignment vertical="center"/>
    </xf>
    <xf numFmtId="44" fontId="11" fillId="2" borderId="1" xfId="2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14" fontId="11" fillId="5" borderId="1" xfId="0" applyNumberFormat="1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wrapText="1"/>
    </xf>
    <xf numFmtId="0" fontId="11" fillId="5" borderId="4" xfId="0" applyFont="1" applyFill="1" applyBorder="1" applyAlignment="1">
      <alignment horizontal="center" vertical="center"/>
    </xf>
    <xf numFmtId="0" fontId="18" fillId="5" borderId="1" xfId="1" applyFont="1" applyFill="1" applyBorder="1" applyAlignment="1" applyProtection="1">
      <alignment horizontal="center" vertical="center"/>
    </xf>
    <xf numFmtId="14" fontId="11" fillId="5" borderId="4" xfId="0" applyNumberFormat="1" applyFont="1" applyFill="1" applyBorder="1" applyAlignment="1">
      <alignment horizontal="center" vertical="center"/>
    </xf>
    <xf numFmtId="0" fontId="18" fillId="5" borderId="0" xfId="0" applyFont="1" applyFill="1" applyAlignment="1">
      <alignment horizontal="center" wrapText="1"/>
    </xf>
    <xf numFmtId="0" fontId="18" fillId="5" borderId="1" xfId="0" applyFont="1" applyFill="1" applyBorder="1" applyAlignment="1">
      <alignment horizontal="center" vertical="center"/>
    </xf>
    <xf numFmtId="164" fontId="11" fillId="5" borderId="4" xfId="0" applyNumberFormat="1" applyFont="1" applyFill="1" applyBorder="1" applyAlignment="1">
      <alignment horizontal="center"/>
    </xf>
    <xf numFmtId="0" fontId="21" fillId="5" borderId="0" xfId="0" applyFont="1" applyFill="1" applyAlignment="1">
      <alignment horizontal="center"/>
    </xf>
    <xf numFmtId="0" fontId="21" fillId="5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wrapText="1"/>
    </xf>
    <xf numFmtId="0" fontId="18" fillId="5" borderId="0" xfId="0" applyFont="1" applyFill="1" applyAlignment="1">
      <alignment horizontal="center"/>
    </xf>
    <xf numFmtId="0" fontId="11" fillId="5" borderId="1" xfId="1" applyFont="1" applyFill="1" applyBorder="1" applyAlignment="1" applyProtection="1">
      <alignment horizontal="center" vertical="center"/>
    </xf>
    <xf numFmtId="0" fontId="18" fillId="2" borderId="4" xfId="0" applyFont="1" applyFill="1" applyBorder="1" applyAlignment="1">
      <alignment horizontal="center"/>
    </xf>
    <xf numFmtId="0" fontId="20" fillId="2" borderId="0" xfId="1" applyFont="1" applyFill="1" applyAlignment="1" applyProtection="1">
      <alignment horizontal="center" vertical="center"/>
    </xf>
    <xf numFmtId="164" fontId="11" fillId="2" borderId="4" xfId="0" applyNumberFormat="1" applyFont="1" applyFill="1" applyBorder="1" applyAlignment="1">
      <alignment horizontal="right"/>
    </xf>
    <xf numFmtId="166" fontId="11" fillId="2" borderId="1" xfId="0" applyNumberFormat="1" applyFont="1" applyFill="1" applyBorder="1" applyAlignment="1">
      <alignment vertical="center"/>
    </xf>
    <xf numFmtId="164" fontId="11" fillId="0" borderId="0" xfId="0" applyNumberFormat="1" applyFont="1" applyAlignment="1"/>
    <xf numFmtId="164" fontId="11" fillId="3" borderId="0" xfId="0" applyNumberFormat="1" applyFont="1" applyFill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4" fontId="11" fillId="0" borderId="3" xfId="0" applyNumberFormat="1" applyFont="1" applyBorder="1" applyAlignment="1">
      <alignment horizontal="center" vertical="center"/>
    </xf>
    <xf numFmtId="14" fontId="11" fillId="0" borderId="2" xfId="0" applyNumberFormat="1" applyFont="1" applyBorder="1" applyAlignment="1">
      <alignment horizontal="center" vertical="center"/>
    </xf>
    <xf numFmtId="14" fontId="11" fillId="0" borderId="4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164" fontId="11" fillId="0" borderId="4" xfId="0" applyNumberFormat="1" applyFont="1" applyBorder="1" applyAlignment="1">
      <alignment horizontal="center" vertical="center"/>
    </xf>
    <xf numFmtId="164" fontId="11" fillId="0" borderId="3" xfId="0" applyNumberFormat="1" applyFont="1" applyFill="1" applyBorder="1" applyAlignment="1">
      <alignment horizontal="center" vertical="center"/>
    </xf>
    <xf numFmtId="164" fontId="11" fillId="0" borderId="4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164" fontId="11" fillId="3" borderId="3" xfId="0" applyNumberFormat="1" applyFont="1" applyFill="1" applyBorder="1" applyAlignment="1">
      <alignment horizontal="center" vertical="center"/>
    </xf>
    <xf numFmtId="164" fontId="11" fillId="3" borderId="2" xfId="0" applyNumberFormat="1" applyFont="1" applyFill="1" applyBorder="1" applyAlignment="1">
      <alignment horizontal="center" vertical="center"/>
    </xf>
    <xf numFmtId="164" fontId="11" fillId="3" borderId="4" xfId="0" applyNumberFormat="1" applyFont="1" applyFill="1" applyBorder="1" applyAlignment="1">
      <alignment horizontal="center" vertical="center"/>
    </xf>
    <xf numFmtId="14" fontId="11" fillId="3" borderId="3" xfId="0" applyNumberFormat="1" applyFont="1" applyFill="1" applyBorder="1" applyAlignment="1">
      <alignment horizontal="center" vertical="center"/>
    </xf>
    <xf numFmtId="14" fontId="11" fillId="3" borderId="2" xfId="0" applyNumberFormat="1" applyFont="1" applyFill="1" applyBorder="1" applyAlignment="1">
      <alignment horizontal="center" vertical="center"/>
    </xf>
    <xf numFmtId="14" fontId="11" fillId="3" borderId="4" xfId="0" applyNumberFormat="1" applyFont="1" applyFill="1" applyBorder="1" applyAlignment="1">
      <alignment horizontal="center" vertical="center"/>
    </xf>
    <xf numFmtId="0" fontId="0" fillId="0" borderId="6" xfId="0" applyFont="1" applyBorder="1"/>
    <xf numFmtId="0" fontId="0" fillId="0" borderId="7" xfId="0" applyFont="1" applyBorder="1"/>
    <xf numFmtId="166" fontId="11" fillId="3" borderId="1" xfId="0" applyNumberFormat="1" applyFont="1" applyFill="1" applyBorder="1" applyAlignment="1"/>
    <xf numFmtId="14" fontId="11" fillId="3" borderId="1" xfId="0" applyNumberFormat="1" applyFont="1" applyFill="1" applyBorder="1" applyAlignment="1">
      <alignment horizontal="center" vertical="center"/>
    </xf>
    <xf numFmtId="166" fontId="11" fillId="3" borderId="3" xfId="0" applyNumberFormat="1" applyFont="1" applyFill="1" applyBorder="1" applyAlignment="1"/>
    <xf numFmtId="166" fontId="11" fillId="3" borderId="2" xfId="0" applyNumberFormat="1" applyFont="1" applyFill="1" applyBorder="1" applyAlignment="1"/>
    <xf numFmtId="166" fontId="11" fillId="3" borderId="4" xfId="0" applyNumberFormat="1" applyFont="1" applyFill="1" applyBorder="1" applyAlignment="1"/>
    <xf numFmtId="164" fontId="11" fillId="3" borderId="3" xfId="0" applyNumberFormat="1" applyFont="1" applyFill="1" applyBorder="1" applyAlignment="1"/>
    <xf numFmtId="164" fontId="11" fillId="3" borderId="4" xfId="0" applyNumberFormat="1" applyFont="1" applyFill="1" applyBorder="1" applyAlignment="1"/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14" fontId="0" fillId="3" borderId="3" xfId="0" applyNumberFormat="1" applyFont="1" applyFill="1" applyBorder="1" applyAlignment="1">
      <alignment horizontal="center" vertical="center"/>
    </xf>
    <xf numFmtId="14" fontId="0" fillId="3" borderId="4" xfId="0" applyNumberFormat="1" applyFont="1" applyFill="1" applyBorder="1" applyAlignment="1">
      <alignment horizontal="center" vertical="center"/>
    </xf>
    <xf numFmtId="166" fontId="11" fillId="3" borderId="3" xfId="0" applyNumberFormat="1" applyFont="1" applyFill="1" applyBorder="1" applyAlignment="1">
      <alignment horizontal="center"/>
    </xf>
    <xf numFmtId="166" fontId="11" fillId="3" borderId="4" xfId="0" applyNumberFormat="1" applyFont="1" applyFill="1" applyBorder="1" applyAlignment="1">
      <alignment horizontal="center"/>
    </xf>
    <xf numFmtId="166" fontId="0" fillId="3" borderId="3" xfId="0" applyNumberFormat="1" applyFont="1" applyFill="1" applyBorder="1" applyAlignment="1"/>
    <xf numFmtId="166" fontId="0" fillId="3" borderId="2" xfId="0" applyNumberFormat="1" applyFont="1" applyFill="1" applyBorder="1" applyAlignment="1"/>
    <xf numFmtId="166" fontId="0" fillId="3" borderId="4" xfId="0" applyNumberFormat="1" applyFont="1" applyFill="1" applyBorder="1" applyAlignment="1"/>
    <xf numFmtId="164" fontId="11" fillId="3" borderId="3" xfId="0" applyNumberFormat="1" applyFont="1" applyFill="1" applyBorder="1" applyAlignment="1">
      <alignment horizontal="right"/>
    </xf>
    <xf numFmtId="164" fontId="11" fillId="3" borderId="2" xfId="0" applyNumberFormat="1" applyFont="1" applyFill="1" applyBorder="1" applyAlignment="1">
      <alignment horizontal="right"/>
    </xf>
    <xf numFmtId="164" fontId="11" fillId="3" borderId="4" xfId="0" applyNumberFormat="1" applyFont="1" applyFill="1" applyBorder="1" applyAlignment="1">
      <alignment horizontal="right"/>
    </xf>
    <xf numFmtId="166" fontId="11" fillId="3" borderId="2" xfId="0" applyNumberFormat="1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0" fillId="3" borderId="4" xfId="0" applyFill="1" applyBorder="1"/>
    <xf numFmtId="14" fontId="11" fillId="7" borderId="3" xfId="0" applyNumberFormat="1" applyFont="1" applyFill="1" applyBorder="1" applyAlignment="1">
      <alignment horizontal="center" vertical="center"/>
    </xf>
    <xf numFmtId="14" fontId="11" fillId="7" borderId="2" xfId="0" applyNumberFormat="1" applyFont="1" applyFill="1" applyBorder="1" applyAlignment="1">
      <alignment horizontal="center" vertical="center"/>
    </xf>
    <xf numFmtId="14" fontId="11" fillId="7" borderId="4" xfId="0" applyNumberFormat="1" applyFont="1" applyFill="1" applyBorder="1" applyAlignment="1">
      <alignment horizontal="center" vertical="center"/>
    </xf>
    <xf numFmtId="14" fontId="11" fillId="7" borderId="3" xfId="1" applyNumberFormat="1" applyFont="1" applyFill="1" applyBorder="1" applyAlignment="1" applyProtection="1">
      <alignment horizontal="center"/>
    </xf>
    <xf numFmtId="14" fontId="11" fillId="7" borderId="2" xfId="1" applyNumberFormat="1" applyFont="1" applyFill="1" applyBorder="1" applyAlignment="1" applyProtection="1">
      <alignment horizontal="center"/>
    </xf>
    <xf numFmtId="14" fontId="11" fillId="7" borderId="4" xfId="1" applyNumberFormat="1" applyFont="1" applyFill="1" applyBorder="1" applyAlignment="1" applyProtection="1">
      <alignment horizontal="center"/>
    </xf>
    <xf numFmtId="14" fontId="11" fillId="7" borderId="3" xfId="0" applyNumberFormat="1" applyFont="1" applyFill="1" applyBorder="1" applyAlignment="1">
      <alignment horizontal="center"/>
    </xf>
    <xf numFmtId="14" fontId="11" fillId="7" borderId="2" xfId="0" applyNumberFormat="1" applyFont="1" applyFill="1" applyBorder="1" applyAlignment="1">
      <alignment horizontal="center"/>
    </xf>
    <xf numFmtId="14" fontId="11" fillId="7" borderId="4" xfId="0" applyNumberFormat="1" applyFont="1" applyFill="1" applyBorder="1" applyAlignment="1">
      <alignment horizontal="center"/>
    </xf>
    <xf numFmtId="14" fontId="0" fillId="7" borderId="3" xfId="0" applyNumberFormat="1" applyFont="1" applyFill="1" applyBorder="1" applyAlignment="1">
      <alignment horizontal="center" vertical="center"/>
    </xf>
    <xf numFmtId="0" fontId="0" fillId="7" borderId="2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166" fontId="0" fillId="3" borderId="3" xfId="0" applyNumberFormat="1" applyFont="1" applyFill="1" applyBorder="1" applyAlignment="1">
      <alignment horizontal="center"/>
    </xf>
    <xf numFmtId="166" fontId="0" fillId="3" borderId="2" xfId="0" applyNumberFormat="1" applyFont="1" applyFill="1" applyBorder="1" applyAlignment="1">
      <alignment horizontal="center"/>
    </xf>
    <xf numFmtId="166" fontId="0" fillId="3" borderId="4" xfId="0" applyNumberFormat="1" applyFont="1" applyFill="1" applyBorder="1" applyAlignment="1">
      <alignment horizontal="center"/>
    </xf>
    <xf numFmtId="14" fontId="11" fillId="7" borderId="16" xfId="0" applyNumberFormat="1" applyFont="1" applyFill="1" applyBorder="1" applyAlignment="1">
      <alignment horizontal="center" vertical="center"/>
    </xf>
    <xf numFmtId="0" fontId="11" fillId="7" borderId="14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164" fontId="11" fillId="3" borderId="3" xfId="0" applyNumberFormat="1" applyFont="1" applyFill="1" applyBorder="1" applyAlignment="1">
      <alignment horizontal="center"/>
    </xf>
    <xf numFmtId="164" fontId="11" fillId="3" borderId="2" xfId="0" applyNumberFormat="1" applyFont="1" applyFill="1" applyBorder="1" applyAlignment="1">
      <alignment horizontal="center"/>
    </xf>
    <xf numFmtId="164" fontId="11" fillId="3" borderId="4" xfId="0" applyNumberFormat="1" applyFont="1" applyFill="1" applyBorder="1" applyAlignment="1">
      <alignment horizontal="center"/>
    </xf>
    <xf numFmtId="14" fontId="11" fillId="6" borderId="3" xfId="0" applyNumberFormat="1" applyFont="1" applyFill="1" applyBorder="1" applyAlignment="1">
      <alignment horizontal="center" vertical="center"/>
    </xf>
    <xf numFmtId="14" fontId="11" fillId="6" borderId="4" xfId="0" applyNumberFormat="1" applyFont="1" applyFill="1" applyBorder="1" applyAlignment="1">
      <alignment horizontal="center" vertical="center"/>
    </xf>
    <xf numFmtId="0" fontId="10" fillId="0" borderId="11" xfId="1" applyFont="1" applyBorder="1" applyAlignment="1" applyProtection="1">
      <alignment horizontal="center"/>
    </xf>
    <xf numFmtId="0" fontId="10" fillId="0" borderId="17" xfId="1" applyFont="1" applyBorder="1" applyAlignment="1" applyProtection="1">
      <alignment horizontal="center"/>
    </xf>
    <xf numFmtId="0" fontId="10" fillId="0" borderId="12" xfId="1" applyFont="1" applyBorder="1" applyAlignment="1" applyProtection="1">
      <alignment horizontal="center"/>
    </xf>
    <xf numFmtId="14" fontId="11" fillId="6" borderId="3" xfId="0" applyNumberFormat="1" applyFont="1" applyFill="1" applyBorder="1" applyAlignment="1">
      <alignment horizontal="center"/>
    </xf>
    <xf numFmtId="14" fontId="11" fillId="6" borderId="4" xfId="0" applyNumberFormat="1" applyFont="1" applyFill="1" applyBorder="1" applyAlignment="1">
      <alignment horizontal="center"/>
    </xf>
    <xf numFmtId="14" fontId="11" fillId="3" borderId="3" xfId="0" applyNumberFormat="1" applyFont="1" applyFill="1" applyBorder="1" applyAlignment="1">
      <alignment horizontal="center"/>
    </xf>
    <xf numFmtId="14" fontId="11" fillId="3" borderId="4" xfId="0" applyNumberFormat="1" applyFont="1" applyFill="1" applyBorder="1" applyAlignment="1">
      <alignment horizontal="center"/>
    </xf>
    <xf numFmtId="14" fontId="11" fillId="6" borderId="2" xfId="0" applyNumberFormat="1" applyFont="1" applyFill="1" applyBorder="1" applyAlignment="1">
      <alignment horizontal="center"/>
    </xf>
    <xf numFmtId="14" fontId="11" fillId="6" borderId="2" xfId="0" applyNumberFormat="1" applyFont="1" applyFill="1" applyBorder="1" applyAlignment="1">
      <alignment horizontal="center" vertical="center"/>
    </xf>
    <xf numFmtId="164" fontId="11" fillId="3" borderId="3" xfId="0" applyNumberFormat="1" applyFont="1" applyFill="1" applyBorder="1" applyAlignment="1">
      <alignment horizontal="left" indent="5"/>
    </xf>
    <xf numFmtId="164" fontId="11" fillId="3" borderId="2" xfId="0" applyNumberFormat="1" applyFont="1" applyFill="1" applyBorder="1" applyAlignment="1">
      <alignment horizontal="left" indent="5"/>
    </xf>
    <xf numFmtId="164" fontId="11" fillId="3" borderId="4" xfId="0" applyNumberFormat="1" applyFont="1" applyFill="1" applyBorder="1" applyAlignment="1">
      <alignment horizontal="left" indent="5"/>
    </xf>
    <xf numFmtId="14" fontId="0" fillId="6" borderId="3" xfId="0" applyNumberFormat="1" applyFont="1" applyFill="1" applyBorder="1" applyAlignment="1">
      <alignment horizontal="center" vertical="center"/>
    </xf>
    <xf numFmtId="0" fontId="0" fillId="6" borderId="4" xfId="0" applyFont="1" applyFill="1" applyBorder="1" applyAlignment="1">
      <alignment horizontal="center" vertical="center"/>
    </xf>
    <xf numFmtId="14" fontId="11" fillId="6" borderId="1" xfId="0" applyNumberFormat="1" applyFont="1" applyFill="1" applyBorder="1" applyAlignment="1">
      <alignment horizontal="center" vertical="center"/>
    </xf>
    <xf numFmtId="14" fontId="11" fillId="6" borderId="18" xfId="0" applyNumberFormat="1" applyFont="1" applyFill="1" applyBorder="1" applyAlignment="1">
      <alignment horizontal="center" vertical="center"/>
    </xf>
    <xf numFmtId="0" fontId="18" fillId="3" borderId="1" xfId="1" applyFont="1" applyFill="1" applyBorder="1" applyAlignment="1" applyProtection="1">
      <alignment horizontal="center"/>
    </xf>
    <xf numFmtId="14" fontId="11" fillId="3" borderId="1" xfId="0" applyNumberFormat="1" applyFont="1" applyFill="1" applyBorder="1" applyAlignment="1">
      <alignment horizontal="center"/>
    </xf>
    <xf numFmtId="166" fontId="11" fillId="3" borderId="3" xfId="0" applyNumberFormat="1" applyFont="1" applyFill="1" applyBorder="1" applyAlignment="1">
      <alignment horizontal="left" vertical="center"/>
    </xf>
    <xf numFmtId="166" fontId="11" fillId="3" borderId="2" xfId="0" applyNumberFormat="1" applyFont="1" applyFill="1" applyBorder="1" applyAlignment="1">
      <alignment horizontal="left" vertical="center"/>
    </xf>
    <xf numFmtId="166" fontId="11" fillId="3" borderId="4" xfId="0" applyNumberFormat="1" applyFont="1" applyFill="1" applyBorder="1" applyAlignment="1">
      <alignment horizontal="left" vertical="center"/>
    </xf>
    <xf numFmtId="14" fontId="11" fillId="3" borderId="2" xfId="0" applyNumberFormat="1" applyFont="1" applyFill="1" applyBorder="1" applyAlignment="1">
      <alignment horizontal="center"/>
    </xf>
    <xf numFmtId="14" fontId="0" fillId="3" borderId="3" xfId="0" applyNumberFormat="1" applyFont="1" applyFill="1" applyBorder="1" applyAlignment="1">
      <alignment horizontal="center"/>
    </xf>
    <xf numFmtId="14" fontId="0" fillId="3" borderId="2" xfId="0" applyNumberFormat="1" applyFont="1" applyFill="1" applyBorder="1" applyAlignment="1">
      <alignment horizontal="center"/>
    </xf>
    <xf numFmtId="14" fontId="0" fillId="3" borderId="4" xfId="0" applyNumberFormat="1" applyFont="1" applyFill="1" applyBorder="1" applyAlignment="1">
      <alignment horizontal="center"/>
    </xf>
    <xf numFmtId="164" fontId="11" fillId="3" borderId="1" xfId="0" applyNumberFormat="1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14" fontId="11" fillId="3" borderId="11" xfId="0" applyNumberFormat="1" applyFont="1" applyFill="1" applyBorder="1" applyAlignment="1">
      <alignment horizontal="center"/>
    </xf>
    <xf numFmtId="14" fontId="11" fillId="3" borderId="17" xfId="0" applyNumberFormat="1" applyFont="1" applyFill="1" applyBorder="1" applyAlignment="1">
      <alignment horizontal="center"/>
    </xf>
    <xf numFmtId="14" fontId="11" fillId="3" borderId="12" xfId="0" applyNumberFormat="1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14" fontId="11" fillId="2" borderId="3" xfId="0" applyNumberFormat="1" applyFont="1" applyFill="1" applyBorder="1" applyAlignment="1">
      <alignment horizontal="center"/>
    </xf>
    <xf numFmtId="14" fontId="11" fillId="2" borderId="4" xfId="0" applyNumberFormat="1" applyFont="1" applyFill="1" applyBorder="1" applyAlignment="1">
      <alignment horizontal="center"/>
    </xf>
    <xf numFmtId="164" fontId="11" fillId="2" borderId="3" xfId="0" applyNumberFormat="1" applyFont="1" applyFill="1" applyBorder="1" applyAlignment="1">
      <alignment horizontal="center"/>
    </xf>
    <xf numFmtId="164" fontId="11" fillId="2" borderId="4" xfId="0" applyNumberFormat="1" applyFont="1" applyFill="1" applyBorder="1" applyAlignment="1">
      <alignment horizontal="center"/>
    </xf>
    <xf numFmtId="14" fontId="0" fillId="2" borderId="3" xfId="0" applyNumberFormat="1" applyFont="1" applyFill="1" applyBorder="1" applyAlignment="1">
      <alignment horizontal="center"/>
    </xf>
    <xf numFmtId="14" fontId="0" fillId="2" borderId="2" xfId="0" applyNumberFormat="1" applyFont="1" applyFill="1" applyBorder="1" applyAlignment="1">
      <alignment horizontal="center"/>
    </xf>
    <xf numFmtId="14" fontId="0" fillId="2" borderId="4" xfId="0" applyNumberFormat="1" applyFont="1" applyFill="1" applyBorder="1" applyAlignment="1">
      <alignment horizontal="center"/>
    </xf>
    <xf numFmtId="164" fontId="11" fillId="2" borderId="2" xfId="0" applyNumberFormat="1" applyFont="1" applyFill="1" applyBorder="1" applyAlignment="1">
      <alignment horizontal="center"/>
    </xf>
    <xf numFmtId="14" fontId="11" fillId="2" borderId="2" xfId="0" applyNumberFormat="1" applyFont="1" applyFill="1" applyBorder="1" applyAlignment="1">
      <alignment horizontal="center"/>
    </xf>
    <xf numFmtId="164" fontId="11" fillId="2" borderId="3" xfId="0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164" fontId="11" fillId="2" borderId="4" xfId="0" applyNumberFormat="1" applyFont="1" applyFill="1" applyBorder="1" applyAlignment="1">
      <alignment horizontal="center" vertical="center"/>
    </xf>
    <xf numFmtId="14" fontId="11" fillId="5" borderId="3" xfId="0" applyNumberFormat="1" applyFont="1" applyFill="1" applyBorder="1" applyAlignment="1">
      <alignment horizontal="center" vertical="center"/>
    </xf>
    <xf numFmtId="14" fontId="11" fillId="5" borderId="2" xfId="0" applyNumberFormat="1" applyFont="1" applyFill="1" applyBorder="1" applyAlignment="1">
      <alignment horizontal="center" vertical="center"/>
    </xf>
    <xf numFmtId="14" fontId="11" fillId="5" borderId="4" xfId="0" applyNumberFormat="1" applyFont="1" applyFill="1" applyBorder="1" applyAlignment="1">
      <alignment horizontal="center" vertical="center"/>
    </xf>
    <xf numFmtId="164" fontId="11" fillId="5" borderId="3" xfId="0" applyNumberFormat="1" applyFont="1" applyFill="1" applyBorder="1" applyAlignment="1">
      <alignment horizontal="center"/>
    </xf>
    <xf numFmtId="164" fontId="11" fillId="5" borderId="2" xfId="0" applyNumberFormat="1" applyFont="1" applyFill="1" applyBorder="1" applyAlignment="1">
      <alignment horizontal="center"/>
    </xf>
    <xf numFmtId="164" fontId="11" fillId="5" borderId="4" xfId="0" applyNumberFormat="1" applyFont="1" applyFill="1" applyBorder="1" applyAlignment="1">
      <alignment horizontal="center"/>
    </xf>
    <xf numFmtId="14" fontId="11" fillId="2" borderId="11" xfId="0" applyNumberFormat="1" applyFont="1" applyFill="1" applyBorder="1" applyAlignment="1">
      <alignment horizontal="center"/>
    </xf>
    <xf numFmtId="14" fontId="11" fillId="2" borderId="17" xfId="0" applyNumberFormat="1" applyFont="1" applyFill="1" applyBorder="1" applyAlignment="1">
      <alignment horizontal="center"/>
    </xf>
    <xf numFmtId="14" fontId="11" fillId="2" borderId="12" xfId="0" applyNumberFormat="1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</cellXfs>
  <cellStyles count="3">
    <cellStyle name="Lien hypertexte" xfId="1" builtinId="8"/>
    <cellStyle name="Monétaire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10</xdr:row>
      <xdr:rowOff>38100</xdr:rowOff>
    </xdr:from>
    <xdr:to>
      <xdr:col>8</xdr:col>
      <xdr:colOff>257175</xdr:colOff>
      <xdr:row>13</xdr:row>
      <xdr:rowOff>123825</xdr:rowOff>
    </xdr:to>
    <xdr:sp macro="" textlink="">
      <xdr:nvSpPr>
        <xdr:cNvPr id="2" name="Accolade fermante 1"/>
        <xdr:cNvSpPr/>
      </xdr:nvSpPr>
      <xdr:spPr>
        <a:xfrm>
          <a:off x="9248775" y="1952625"/>
          <a:ext cx="104775" cy="65722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evellat.fr/sophrobase/htdocs/compta/facture.php?facid=246" TargetMode="External"/><Relationship Id="rId1" Type="http://schemas.openxmlformats.org/officeDocument/2006/relationships/hyperlink" Target="http://www.revellat.fr/sophrobase/htdocs/compta/facture.php?facid=242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evellat.fr/sophrobase/htdocs/compta/facture.php?facid=317" TargetMode="External"/><Relationship Id="rId13" Type="http://schemas.openxmlformats.org/officeDocument/2006/relationships/hyperlink" Target="http://www.revellat.fr/sophrobase/htdocs/compta/facture.php?facid=309" TargetMode="External"/><Relationship Id="rId18" Type="http://schemas.openxmlformats.org/officeDocument/2006/relationships/hyperlink" Target="http://www.revellat.fr/sophrobase/htdocs/comm/card.php?socid=750" TargetMode="External"/><Relationship Id="rId26" Type="http://schemas.openxmlformats.org/officeDocument/2006/relationships/hyperlink" Target="http://www.revellat.fr/sophrobase/htdocs/compta/facture.php?facid=424" TargetMode="External"/><Relationship Id="rId3" Type="http://schemas.openxmlformats.org/officeDocument/2006/relationships/hyperlink" Target="http://www.revellat.fr/sophrobase/htdocs/compta/facture.php?facid=396" TargetMode="External"/><Relationship Id="rId21" Type="http://schemas.openxmlformats.org/officeDocument/2006/relationships/hyperlink" Target="http://www.revellat.fr/sophrobase/htdocs/comm/card.php?socid=735" TargetMode="External"/><Relationship Id="rId7" Type="http://schemas.openxmlformats.org/officeDocument/2006/relationships/hyperlink" Target="http://www.revellat.fr/sophrobase/htdocs/comm/card.php?socid=758" TargetMode="External"/><Relationship Id="rId12" Type="http://schemas.openxmlformats.org/officeDocument/2006/relationships/hyperlink" Target="http://www.revellat.fr/sophrobase/htdocs/compta/facture.php?facid=487" TargetMode="External"/><Relationship Id="rId17" Type="http://schemas.openxmlformats.org/officeDocument/2006/relationships/hyperlink" Target="http://www.revellat.fr/sophrobase/htdocs/compta/facture.php?facid=317" TargetMode="External"/><Relationship Id="rId25" Type="http://schemas.openxmlformats.org/officeDocument/2006/relationships/hyperlink" Target="http://www.revellat.fr/sophrobase/htdocs/comm/card.php?socid=760" TargetMode="External"/><Relationship Id="rId2" Type="http://schemas.openxmlformats.org/officeDocument/2006/relationships/hyperlink" Target="http://www.revellat.fr/sophrobase/htdocs/comm/card.php?socid=669" TargetMode="External"/><Relationship Id="rId16" Type="http://schemas.openxmlformats.org/officeDocument/2006/relationships/hyperlink" Target="http://www.revellat.fr/sophrobase/htdocs/compta/facture.php?facid=310" TargetMode="External"/><Relationship Id="rId20" Type="http://schemas.openxmlformats.org/officeDocument/2006/relationships/hyperlink" Target="http://www.revellat.fr/sophrobase/htdocs/compta/facture.php?facid=306" TargetMode="External"/><Relationship Id="rId1" Type="http://schemas.openxmlformats.org/officeDocument/2006/relationships/hyperlink" Target="http://www.revellat.fr/sophrobase/htdocs/comm/card.php?socid=759" TargetMode="External"/><Relationship Id="rId6" Type="http://schemas.openxmlformats.org/officeDocument/2006/relationships/hyperlink" Target="http://www.revellat.fr/sophrobase/htdocs/compta/facture.php?facid=514" TargetMode="External"/><Relationship Id="rId11" Type="http://schemas.openxmlformats.org/officeDocument/2006/relationships/hyperlink" Target="http://www.revellat.fr/sophrobase/htdocs/compta/facture.php?facid=342" TargetMode="External"/><Relationship Id="rId24" Type="http://schemas.openxmlformats.org/officeDocument/2006/relationships/hyperlink" Target="http://www.revellat.fr/sophrobase/htdocs/compta/facture.php?facid=305" TargetMode="External"/><Relationship Id="rId5" Type="http://schemas.openxmlformats.org/officeDocument/2006/relationships/hyperlink" Target="http://www.revellat.fr/sophrobase/htdocs/compta/facture.php?facid=506" TargetMode="External"/><Relationship Id="rId15" Type="http://schemas.openxmlformats.org/officeDocument/2006/relationships/hyperlink" Target="http://www.revellat.fr/sophrobase/htdocs/comm/card.php?socid=698" TargetMode="External"/><Relationship Id="rId23" Type="http://schemas.openxmlformats.org/officeDocument/2006/relationships/hyperlink" Target="http://www.revellat.fr/sophrobase/htdocs/comm/card.php?socid=716" TargetMode="External"/><Relationship Id="rId28" Type="http://schemas.openxmlformats.org/officeDocument/2006/relationships/printerSettings" Target="../printerSettings/printerSettings10.bin"/><Relationship Id="rId10" Type="http://schemas.openxmlformats.org/officeDocument/2006/relationships/hyperlink" Target="http://www.revellat.fr/sophrobase/htdocs/compta/facture.php?facid=316" TargetMode="External"/><Relationship Id="rId19" Type="http://schemas.openxmlformats.org/officeDocument/2006/relationships/hyperlink" Target="http://www.revellat.fr/sophrobase/htdocs/compta/facture.php?facid=410" TargetMode="External"/><Relationship Id="rId4" Type="http://schemas.openxmlformats.org/officeDocument/2006/relationships/hyperlink" Target="http://www.revellat.fr/sophrobase/htdocs/comm/card.php?socid=731" TargetMode="External"/><Relationship Id="rId9" Type="http://schemas.openxmlformats.org/officeDocument/2006/relationships/hyperlink" Target="http://www.revellat.fr/sophrobase/htdocs/comm/card.php?socid=747" TargetMode="External"/><Relationship Id="rId14" Type="http://schemas.openxmlformats.org/officeDocument/2006/relationships/hyperlink" Target="http://www.revellat.fr/sophrobase/htdocs/compta/facture.php?facid=430" TargetMode="External"/><Relationship Id="rId22" Type="http://schemas.openxmlformats.org/officeDocument/2006/relationships/hyperlink" Target="http://www.revellat.fr/sophrobase/htdocs/compta/facture.php?facid=341" TargetMode="External"/><Relationship Id="rId27" Type="http://schemas.openxmlformats.org/officeDocument/2006/relationships/hyperlink" Target="http://www.revellat.fr/sophrobase/htdocs/compta/facture.php?facid=541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evellat.fr/sophrobase/htdocs/compta/facture.php?facid=514" TargetMode="External"/><Relationship Id="rId13" Type="http://schemas.openxmlformats.org/officeDocument/2006/relationships/hyperlink" Target="http://www.revellat.fr/sophrobase/htdocs/compta/facture.php?facid=309" TargetMode="External"/><Relationship Id="rId18" Type="http://schemas.openxmlformats.org/officeDocument/2006/relationships/hyperlink" Target="http://www.revellat.fr/sophrobase/htdocs/compta/facture.php?facid=310" TargetMode="External"/><Relationship Id="rId3" Type="http://schemas.openxmlformats.org/officeDocument/2006/relationships/hyperlink" Target="http://www.revellat.fr/sophrobase/htdocs/compta/facture.php?facid=493" TargetMode="External"/><Relationship Id="rId21" Type="http://schemas.openxmlformats.org/officeDocument/2006/relationships/hyperlink" Target="http://www.revellat.fr/sophrobase/htdocs/compta/facture.php?facid=341" TargetMode="External"/><Relationship Id="rId7" Type="http://schemas.openxmlformats.org/officeDocument/2006/relationships/hyperlink" Target="http://www.revellat.fr/sophrobase/htdocs/comm/card.php?socid=747" TargetMode="External"/><Relationship Id="rId12" Type="http://schemas.openxmlformats.org/officeDocument/2006/relationships/hyperlink" Target="http://www.revellat.fr/sophrobase/htdocs/compta/facture.php?facid=487" TargetMode="External"/><Relationship Id="rId17" Type="http://schemas.openxmlformats.org/officeDocument/2006/relationships/hyperlink" Target="http://www.revellat.fr/sophrobase/htdocs/compta/facture.php?facid=603" TargetMode="External"/><Relationship Id="rId25" Type="http://schemas.openxmlformats.org/officeDocument/2006/relationships/hyperlink" Target="http://www.revellat.fr/sophrobase/htdocs/compta/facture.php?facid=588" TargetMode="External"/><Relationship Id="rId2" Type="http://schemas.openxmlformats.org/officeDocument/2006/relationships/hyperlink" Target="http://www.revellat.fr/sophrobase/htdocs/compta/facture.php?facid=581" TargetMode="External"/><Relationship Id="rId16" Type="http://schemas.openxmlformats.org/officeDocument/2006/relationships/hyperlink" Target="http://www.revellat.fr/sophrobase/htdocs/compta/facture.php?facid=306" TargetMode="External"/><Relationship Id="rId20" Type="http://schemas.openxmlformats.org/officeDocument/2006/relationships/hyperlink" Target="http://www.revellat.fr/sophrobase/htdocs/compta/facture.php?facid=410" TargetMode="External"/><Relationship Id="rId1" Type="http://schemas.openxmlformats.org/officeDocument/2006/relationships/hyperlink" Target="http://www.revellat.fr/sophrobase/htdocs/comm/card.php?socid=759" TargetMode="External"/><Relationship Id="rId6" Type="http://schemas.openxmlformats.org/officeDocument/2006/relationships/hyperlink" Target="http://www.revellat.fr/sophrobase/htdocs/compta/facture.php?facid=396" TargetMode="External"/><Relationship Id="rId11" Type="http://schemas.openxmlformats.org/officeDocument/2006/relationships/hyperlink" Target="http://www.revellat.fr/sophrobase/htdocs/compta/facture.php?facid=342" TargetMode="External"/><Relationship Id="rId24" Type="http://schemas.openxmlformats.org/officeDocument/2006/relationships/hyperlink" Target="http://www.revellat.fr/sophrobase/htdocs/comm/card.php?socid=760" TargetMode="External"/><Relationship Id="rId5" Type="http://schemas.openxmlformats.org/officeDocument/2006/relationships/hyperlink" Target="http://www.revellat.fr/sophrobase/htdocs/comm/card.php?socid=669" TargetMode="External"/><Relationship Id="rId15" Type="http://schemas.openxmlformats.org/officeDocument/2006/relationships/hyperlink" Target="http://www.revellat.fr/sophrobase/htdocs/comm/card.php?socid=735" TargetMode="External"/><Relationship Id="rId23" Type="http://schemas.openxmlformats.org/officeDocument/2006/relationships/hyperlink" Target="http://www.revellat.fr/sophrobase/htdocs/compta/facture.php?facid=305" TargetMode="External"/><Relationship Id="rId10" Type="http://schemas.openxmlformats.org/officeDocument/2006/relationships/hyperlink" Target="http://www.revellat.fr/sophrobase/htdocs/compta/facture.php?facid=316" TargetMode="External"/><Relationship Id="rId19" Type="http://schemas.openxmlformats.org/officeDocument/2006/relationships/hyperlink" Target="http://www.revellat.fr/sophrobase/htdocs/comm/card.php?socid=750" TargetMode="External"/><Relationship Id="rId4" Type="http://schemas.openxmlformats.org/officeDocument/2006/relationships/hyperlink" Target="http://www.revellat.fr/sophrobase/htdocs/comm/card.php?socid=731" TargetMode="External"/><Relationship Id="rId9" Type="http://schemas.openxmlformats.org/officeDocument/2006/relationships/hyperlink" Target="http://www.revellat.fr/sophrobase/htdocs/compta/facture.php?facid=506" TargetMode="External"/><Relationship Id="rId14" Type="http://schemas.openxmlformats.org/officeDocument/2006/relationships/hyperlink" Target="http://www.revellat.fr/sophrobase/htdocs/compta/facture.php?facid=430" TargetMode="External"/><Relationship Id="rId22" Type="http://schemas.openxmlformats.org/officeDocument/2006/relationships/hyperlink" Target="http://www.revellat.fr/sophrobase/htdocs/comm/card.php?socid=716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evellat.fr/sophrobase/htdocs/compta/facture.php?facid=487" TargetMode="External"/><Relationship Id="rId13" Type="http://schemas.openxmlformats.org/officeDocument/2006/relationships/hyperlink" Target="http://www.revellat.fr/sophrobase/htdocs/compta/facture.php?facid=306" TargetMode="External"/><Relationship Id="rId18" Type="http://schemas.openxmlformats.org/officeDocument/2006/relationships/hyperlink" Target="http://www.revellat.fr/sophrobase/htdocs/compta/facture.php?facid=305" TargetMode="External"/><Relationship Id="rId3" Type="http://schemas.openxmlformats.org/officeDocument/2006/relationships/hyperlink" Target="http://www.revellat.fr/sophrobase/htdocs/compta/facture.php?facid=396" TargetMode="External"/><Relationship Id="rId21" Type="http://schemas.openxmlformats.org/officeDocument/2006/relationships/hyperlink" Target="http://www.revellat.fr/sophrobase/htdocs/societe/soc.php?socid=771&amp;canvas=patient@cabinetmed" TargetMode="External"/><Relationship Id="rId7" Type="http://schemas.openxmlformats.org/officeDocument/2006/relationships/hyperlink" Target="http://www.revellat.fr/sophrobase/htdocs/compta/facture.php?facid=316" TargetMode="External"/><Relationship Id="rId12" Type="http://schemas.openxmlformats.org/officeDocument/2006/relationships/hyperlink" Target="http://www.revellat.fr/sophrobase/htdocs/comm/card.php?socid=735" TargetMode="External"/><Relationship Id="rId17" Type="http://schemas.openxmlformats.org/officeDocument/2006/relationships/hyperlink" Target="http://www.revellat.fr/sophrobase/htdocs/compta/facture.php?facid=410" TargetMode="External"/><Relationship Id="rId2" Type="http://schemas.openxmlformats.org/officeDocument/2006/relationships/hyperlink" Target="http://www.revellat.fr/sophrobase/htdocs/comm/card.php?socid=669" TargetMode="External"/><Relationship Id="rId16" Type="http://schemas.openxmlformats.org/officeDocument/2006/relationships/hyperlink" Target="http://www.revellat.fr/sophrobase/htdocs/comm/card.php?socid=750" TargetMode="External"/><Relationship Id="rId20" Type="http://schemas.openxmlformats.org/officeDocument/2006/relationships/hyperlink" Target="http://www.revellat.fr/sophrobase/htdocs/compta/facture.php?facid=341" TargetMode="External"/><Relationship Id="rId1" Type="http://schemas.openxmlformats.org/officeDocument/2006/relationships/hyperlink" Target="http://www.revellat.fr/sophrobase/htdocs/comm/card.php?socid=731" TargetMode="External"/><Relationship Id="rId6" Type="http://schemas.openxmlformats.org/officeDocument/2006/relationships/hyperlink" Target="http://www.revellat.fr/sophrobase/htdocs/comm/card.php?socid=747" TargetMode="External"/><Relationship Id="rId11" Type="http://schemas.openxmlformats.org/officeDocument/2006/relationships/hyperlink" Target="http://www.revellat.fr/sophrobase/htdocs/compta/facture.php?facid=430" TargetMode="External"/><Relationship Id="rId5" Type="http://schemas.openxmlformats.org/officeDocument/2006/relationships/hyperlink" Target="http://www.revellat.fr/sophrobase/htdocs/compta/facture.php?facid=506" TargetMode="External"/><Relationship Id="rId15" Type="http://schemas.openxmlformats.org/officeDocument/2006/relationships/hyperlink" Target="http://www.revellat.fr/sophrobase/htdocs/compta/facture.php?facid=607" TargetMode="External"/><Relationship Id="rId10" Type="http://schemas.openxmlformats.org/officeDocument/2006/relationships/hyperlink" Target="http://www.revellat.fr/sophrobase/htdocs/comm/card.php?socid=669" TargetMode="External"/><Relationship Id="rId19" Type="http://schemas.openxmlformats.org/officeDocument/2006/relationships/hyperlink" Target="http://www.revellat.fr/sophrobase/htdocs/comm/card.php?socid=760" TargetMode="External"/><Relationship Id="rId4" Type="http://schemas.openxmlformats.org/officeDocument/2006/relationships/hyperlink" Target="http://www.revellat.fr/sophrobase/htdocs/compta/facture.php?facid=514" TargetMode="External"/><Relationship Id="rId9" Type="http://schemas.openxmlformats.org/officeDocument/2006/relationships/hyperlink" Target="http://www.revellat.fr/sophrobase/htdocs/compta/facture.php?facid=342" TargetMode="External"/><Relationship Id="rId14" Type="http://schemas.openxmlformats.org/officeDocument/2006/relationships/hyperlink" Target="http://www.revellat.fr/sophrobase/htdocs/compta/facture.php?facid=310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revellat.fr/sophrobase/htdocs/compta/facture.php?facid=281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://www.revellat.fr/sophrobase/htdocs/compta/facture.php?facid=273" TargetMode="External"/><Relationship Id="rId1" Type="http://schemas.openxmlformats.org/officeDocument/2006/relationships/hyperlink" Target="http://www.revellat.fr/sophrobase/htdocs/compta/facture.php?facid=268" TargetMode="External"/><Relationship Id="rId6" Type="http://schemas.openxmlformats.org/officeDocument/2006/relationships/hyperlink" Target="http://www.revellat.fr/sophrobase/htdocs/compta/facture.php?facid=272" TargetMode="External"/><Relationship Id="rId5" Type="http://schemas.openxmlformats.org/officeDocument/2006/relationships/hyperlink" Target="http://www.revellat.fr/sophrobase/htdocs/compta/facture.php?facid=270" TargetMode="External"/><Relationship Id="rId4" Type="http://schemas.openxmlformats.org/officeDocument/2006/relationships/hyperlink" Target="http://www.revellat.fr/sophrobase/htdocs/compta/facture.php?facid=271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evellat.fr/sophrobase/htdocs/compta/facture.php?facid=305" TargetMode="External"/><Relationship Id="rId13" Type="http://schemas.openxmlformats.org/officeDocument/2006/relationships/hyperlink" Target="http://www.revellat.fr/sophrobase/htdocs/compta/facture.php?facid=294" TargetMode="External"/><Relationship Id="rId3" Type="http://schemas.openxmlformats.org/officeDocument/2006/relationships/hyperlink" Target="http://www.revellat.fr/sophrobase/htdocs/compta/facture.php?facid=274" TargetMode="External"/><Relationship Id="rId7" Type="http://schemas.openxmlformats.org/officeDocument/2006/relationships/hyperlink" Target="http://www.revellat.fr/sophrobase/htdocs/compta/facture.php?facid=385" TargetMode="External"/><Relationship Id="rId12" Type="http://schemas.openxmlformats.org/officeDocument/2006/relationships/hyperlink" Target="http://www.revellat.fr/sophrobase/htdocs/compta/facture.php?facid=316" TargetMode="External"/><Relationship Id="rId2" Type="http://schemas.openxmlformats.org/officeDocument/2006/relationships/hyperlink" Target="http://www.revellat.fr/sophrobase/htdocs/compta/facture.php?facid=293" TargetMode="External"/><Relationship Id="rId16" Type="http://schemas.openxmlformats.org/officeDocument/2006/relationships/printerSettings" Target="../printerSettings/printerSettings3.bin"/><Relationship Id="rId1" Type="http://schemas.openxmlformats.org/officeDocument/2006/relationships/hyperlink" Target="http://www.revellat.fr/sophrobase/htdocs/compta/facture.php?facid=285" TargetMode="External"/><Relationship Id="rId6" Type="http://schemas.openxmlformats.org/officeDocument/2006/relationships/hyperlink" Target="http://www.revellat.fr/sophrobase/htdocs/compta/facture.php?facid=264" TargetMode="External"/><Relationship Id="rId11" Type="http://schemas.openxmlformats.org/officeDocument/2006/relationships/hyperlink" Target="http://www.revellat.fr/sophrobase/htdocs/compta/facture.php?facid=250" TargetMode="External"/><Relationship Id="rId5" Type="http://schemas.openxmlformats.org/officeDocument/2006/relationships/hyperlink" Target="http://www.revellat.fr/sophrobase/htdocs/compta/facture.php?facid=265" TargetMode="External"/><Relationship Id="rId15" Type="http://schemas.openxmlformats.org/officeDocument/2006/relationships/hyperlink" Target="http://www.revellat.fr/sophrobase/htdocs/compta/facture.php?facid=315" TargetMode="External"/><Relationship Id="rId10" Type="http://schemas.openxmlformats.org/officeDocument/2006/relationships/hyperlink" Target="http://www.revellat.fr/sophrobase/htdocs/compta/facture.php?facid=306" TargetMode="External"/><Relationship Id="rId4" Type="http://schemas.openxmlformats.org/officeDocument/2006/relationships/hyperlink" Target="http://www.revellat.fr/sophrobase/htdocs/compta/facture.php?facid=261" TargetMode="External"/><Relationship Id="rId9" Type="http://schemas.openxmlformats.org/officeDocument/2006/relationships/hyperlink" Target="http://www.revellat.fr/sophrobase/htdocs/compta/facture.php?facid=259" TargetMode="External"/><Relationship Id="rId14" Type="http://schemas.openxmlformats.org/officeDocument/2006/relationships/hyperlink" Target="http://www.revellat.fr/sophrobase/htdocs/compta/facture.php?facid=311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evellat.fr/sophrobase/htdocs/compta/facture.php?facid=346" TargetMode="External"/><Relationship Id="rId13" Type="http://schemas.openxmlformats.org/officeDocument/2006/relationships/printerSettings" Target="../printerSettings/printerSettings4.bin"/><Relationship Id="rId3" Type="http://schemas.openxmlformats.org/officeDocument/2006/relationships/hyperlink" Target="http://www.revellat.fr/sophrobase/htdocs/compta/facture.php?facid=305" TargetMode="External"/><Relationship Id="rId7" Type="http://schemas.openxmlformats.org/officeDocument/2006/relationships/hyperlink" Target="http://www.revellat.fr/sophrobase/htdocs/compta/facture.php?facid=306" TargetMode="External"/><Relationship Id="rId12" Type="http://schemas.openxmlformats.org/officeDocument/2006/relationships/hyperlink" Target="http://www.revellat.fr/sophrobase/htdocs/compta/facture.php?facid=326" TargetMode="External"/><Relationship Id="rId2" Type="http://schemas.openxmlformats.org/officeDocument/2006/relationships/hyperlink" Target="http://www.revellat.fr/sophrobase/htdocs/compta/facture.php?facid=285" TargetMode="External"/><Relationship Id="rId1" Type="http://schemas.openxmlformats.org/officeDocument/2006/relationships/hyperlink" Target="http://www.revellat.fr/sophrobase/htdocs/compta/facture.php?facid=284" TargetMode="External"/><Relationship Id="rId6" Type="http://schemas.openxmlformats.org/officeDocument/2006/relationships/hyperlink" Target="http://www.revellat.fr/sophrobase/htdocs/compta/facture.php?facid=307" TargetMode="External"/><Relationship Id="rId11" Type="http://schemas.openxmlformats.org/officeDocument/2006/relationships/hyperlink" Target="http://www.revellat.fr/sophrobase/htdocs/compta/facture.php?facid=311" TargetMode="External"/><Relationship Id="rId5" Type="http://schemas.openxmlformats.org/officeDocument/2006/relationships/hyperlink" Target="http://www.revellat.fr/sophrobase/htdocs/compta/facture.php?facid=310" TargetMode="External"/><Relationship Id="rId15" Type="http://schemas.openxmlformats.org/officeDocument/2006/relationships/comments" Target="../comments1.xml"/><Relationship Id="rId10" Type="http://schemas.openxmlformats.org/officeDocument/2006/relationships/hyperlink" Target="http://www.revellat.fr/sophrobase/htdocs/compta/facture.php?facid=317" TargetMode="External"/><Relationship Id="rId4" Type="http://schemas.openxmlformats.org/officeDocument/2006/relationships/hyperlink" Target="http://www.revellat.fr/sophrobase/htdocs/compta/facture.php?facid=312" TargetMode="External"/><Relationship Id="rId9" Type="http://schemas.openxmlformats.org/officeDocument/2006/relationships/hyperlink" Target="http://www.revellat.fr/sophrobase/htdocs/compta/facture.php?facid=316" TargetMode="External"/><Relationship Id="rId1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evellat.fr/sophrobase/htdocs/compta/facture.php?facid=370" TargetMode="External"/><Relationship Id="rId13" Type="http://schemas.openxmlformats.org/officeDocument/2006/relationships/hyperlink" Target="http://www.revellat.fr/sophrobase/htdocs/compta/facture.php?facid=358" TargetMode="External"/><Relationship Id="rId3" Type="http://schemas.openxmlformats.org/officeDocument/2006/relationships/hyperlink" Target="http://www.revellat.fr/sophrobase/htdocs/compta/facture.php?facid=351" TargetMode="External"/><Relationship Id="rId7" Type="http://schemas.openxmlformats.org/officeDocument/2006/relationships/hyperlink" Target="http://www.revellat.fr/sophrobase/htdocs/compta/facture.php?facid=369" TargetMode="External"/><Relationship Id="rId12" Type="http://schemas.openxmlformats.org/officeDocument/2006/relationships/hyperlink" Target="http://www.revellat.fr/sophrobase/htdocs/compta/facture.php?facid=362" TargetMode="External"/><Relationship Id="rId2" Type="http://schemas.openxmlformats.org/officeDocument/2006/relationships/hyperlink" Target="http://www.revellat.fr/sophrobase/htdocs/compta/facture.php?facid=340" TargetMode="External"/><Relationship Id="rId16" Type="http://schemas.openxmlformats.org/officeDocument/2006/relationships/printerSettings" Target="../printerSettings/printerSettings5.bin"/><Relationship Id="rId1" Type="http://schemas.openxmlformats.org/officeDocument/2006/relationships/hyperlink" Target="http://www.revellat.fr/sophrobase/htdocs/comm/card.php?socid=717" TargetMode="External"/><Relationship Id="rId6" Type="http://schemas.openxmlformats.org/officeDocument/2006/relationships/hyperlink" Target="http://www.revellat.fr/sophrobase/htdocs/compta/facture.php?facid=343" TargetMode="External"/><Relationship Id="rId11" Type="http://schemas.openxmlformats.org/officeDocument/2006/relationships/hyperlink" Target="http://www.revellat.fr/sophrobase/htdocs/compta/facture.php?facid=360" TargetMode="External"/><Relationship Id="rId5" Type="http://schemas.openxmlformats.org/officeDocument/2006/relationships/hyperlink" Target="http://www.revellat.fr/sophrobase/htdocs/compta/facture.php?facid=372" TargetMode="External"/><Relationship Id="rId15" Type="http://schemas.openxmlformats.org/officeDocument/2006/relationships/hyperlink" Target="http://www.revellat.fr/sophrobase/htdocs/compta/facture.php?facid=333" TargetMode="External"/><Relationship Id="rId10" Type="http://schemas.openxmlformats.org/officeDocument/2006/relationships/hyperlink" Target="http://www.revellat.fr/sophrobase/htdocs/compta/facture.php?facid=345" TargetMode="External"/><Relationship Id="rId4" Type="http://schemas.openxmlformats.org/officeDocument/2006/relationships/hyperlink" Target="http://www.revellat.fr/sophrobase/htdocs/compta/facture.php?facid=306" TargetMode="External"/><Relationship Id="rId9" Type="http://schemas.openxmlformats.org/officeDocument/2006/relationships/hyperlink" Target="http://www.revellat.fr/sophrobase/htdocs/compta/facture.php?facid=371" TargetMode="External"/><Relationship Id="rId14" Type="http://schemas.openxmlformats.org/officeDocument/2006/relationships/hyperlink" Target="http://www.revellat.fr/sophrobase/htdocs/compta/facture.php?facid=357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evellat.fr/sophrobase/htdocs/comm/card.php?socid=716" TargetMode="External"/><Relationship Id="rId3" Type="http://schemas.openxmlformats.org/officeDocument/2006/relationships/hyperlink" Target="http://www.revellat.fr/sophrobase/htdocs/compta/facture.php?facid=311" TargetMode="External"/><Relationship Id="rId7" Type="http://schemas.openxmlformats.org/officeDocument/2006/relationships/hyperlink" Target="http://www.revellat.fr/sophrobase/htdocs/compta/facture.php?facid=411" TargetMode="External"/><Relationship Id="rId12" Type="http://schemas.openxmlformats.org/officeDocument/2006/relationships/printerSettings" Target="../printerSettings/printerSettings6.bin"/><Relationship Id="rId2" Type="http://schemas.openxmlformats.org/officeDocument/2006/relationships/hyperlink" Target="http://www.revellat.fr/sophrobase/htdocs/compta/facture.php?facid=316" TargetMode="External"/><Relationship Id="rId1" Type="http://schemas.openxmlformats.org/officeDocument/2006/relationships/hyperlink" Target="http://www.revellat.fr/sophrobase/htdocs/compta/facture.php?facid=317" TargetMode="External"/><Relationship Id="rId6" Type="http://schemas.openxmlformats.org/officeDocument/2006/relationships/hyperlink" Target="http://www.revellat.fr/sophrobase/htdocs/compta/facture.php?facid=410" TargetMode="External"/><Relationship Id="rId11" Type="http://schemas.openxmlformats.org/officeDocument/2006/relationships/hyperlink" Target="http://www.revellat.fr/sophrobase/htdocs/compta/facture.php?facid=285" TargetMode="External"/><Relationship Id="rId5" Type="http://schemas.openxmlformats.org/officeDocument/2006/relationships/hyperlink" Target="http://www.revellat.fr/sophrobase/htdocs/compta/facture.php?facid=310" TargetMode="External"/><Relationship Id="rId10" Type="http://schemas.openxmlformats.org/officeDocument/2006/relationships/hyperlink" Target="http://www.revellat.fr/sophrobase/htdocs/compta/facture.php?facid=306" TargetMode="External"/><Relationship Id="rId4" Type="http://schemas.openxmlformats.org/officeDocument/2006/relationships/hyperlink" Target="http://www.revellat.fr/sophrobase/htdocs/compta/facture.php?facid=305" TargetMode="External"/><Relationship Id="rId9" Type="http://schemas.openxmlformats.org/officeDocument/2006/relationships/hyperlink" Target="http://www.revellat.fr/sophrobase/htdocs/compta/facture.php?facid=341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evellat.fr/sophrobase/htdocs/compta/facture.php?facid=306" TargetMode="External"/><Relationship Id="rId13" Type="http://schemas.openxmlformats.org/officeDocument/2006/relationships/hyperlink" Target="http://www.revellat.fr/sophrobase/htdocs/comm/card.php?socid=716" TargetMode="External"/><Relationship Id="rId18" Type="http://schemas.openxmlformats.org/officeDocument/2006/relationships/hyperlink" Target="http://www.revellat.fr/sophrobase/htdocs/compta/facture.php?facid=316" TargetMode="External"/><Relationship Id="rId3" Type="http://schemas.openxmlformats.org/officeDocument/2006/relationships/hyperlink" Target="http://www.revellat.fr/sophrobase/htdocs/comm/card.php?socid=735" TargetMode="External"/><Relationship Id="rId7" Type="http://schemas.openxmlformats.org/officeDocument/2006/relationships/hyperlink" Target="http://www.revellat.fr/sophrobase/htdocs/compta/facture.php?facid=410" TargetMode="External"/><Relationship Id="rId12" Type="http://schemas.openxmlformats.org/officeDocument/2006/relationships/hyperlink" Target="http://www.revellat.fr/sophrobase/htdocs/compta/facture.php?facid=424" TargetMode="External"/><Relationship Id="rId17" Type="http://schemas.openxmlformats.org/officeDocument/2006/relationships/hyperlink" Target="http://www.revellat.fr/sophrobase/htdocs/compta/facture.php?facid=340" TargetMode="External"/><Relationship Id="rId2" Type="http://schemas.openxmlformats.org/officeDocument/2006/relationships/hyperlink" Target="http://www.revellat.fr/sophrobase/htdocs/compta/facture.php?facid=425" TargetMode="External"/><Relationship Id="rId16" Type="http://schemas.openxmlformats.org/officeDocument/2006/relationships/hyperlink" Target="http://www.revellat.fr/sophrobase/htdocs/compta/facture.php?facid=396" TargetMode="External"/><Relationship Id="rId1" Type="http://schemas.openxmlformats.org/officeDocument/2006/relationships/hyperlink" Target="http://www.revellat.fr/sophrobase/htdocs/comm/card.php?socid=669" TargetMode="External"/><Relationship Id="rId6" Type="http://schemas.openxmlformats.org/officeDocument/2006/relationships/hyperlink" Target="http://www.revellat.fr/sophrobase/htdocs/compta/facture.php?facid=309" TargetMode="External"/><Relationship Id="rId11" Type="http://schemas.openxmlformats.org/officeDocument/2006/relationships/hyperlink" Target="http://www.revellat.fr/sophrobase/htdocs/compta/facture.php?facid=341" TargetMode="External"/><Relationship Id="rId5" Type="http://schemas.openxmlformats.org/officeDocument/2006/relationships/hyperlink" Target="http://www.revellat.fr/sophrobase/htdocs/compta/facture.php?facid=316" TargetMode="External"/><Relationship Id="rId15" Type="http://schemas.openxmlformats.org/officeDocument/2006/relationships/hyperlink" Target="http://www.revellat.fr/sophrobase/htdocs/comm/card.php?socid=669" TargetMode="External"/><Relationship Id="rId10" Type="http://schemas.openxmlformats.org/officeDocument/2006/relationships/hyperlink" Target="http://www.revellat.fr/sophrobase/htdocs/compta/facture.php?facid=424" TargetMode="External"/><Relationship Id="rId19" Type="http://schemas.openxmlformats.org/officeDocument/2006/relationships/printerSettings" Target="../printerSettings/printerSettings7.bin"/><Relationship Id="rId4" Type="http://schemas.openxmlformats.org/officeDocument/2006/relationships/hyperlink" Target="http://www.revellat.fr/sophrobase/htdocs/compta/facture.php?facid=310" TargetMode="External"/><Relationship Id="rId9" Type="http://schemas.openxmlformats.org/officeDocument/2006/relationships/hyperlink" Target="http://www.revellat.fr/sophrobase/htdocs/compta/facture.php?facid=285" TargetMode="External"/><Relationship Id="rId14" Type="http://schemas.openxmlformats.org/officeDocument/2006/relationships/hyperlink" Target="http://www.revellat.fr/sophrobase/htdocs/compta/facture.php?facid=341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evellat.fr/sophrobase/htdocs/comm/card.php?socid=733" TargetMode="External"/><Relationship Id="rId13" Type="http://schemas.openxmlformats.org/officeDocument/2006/relationships/hyperlink" Target="http://www.revellat.fr/sophrobase/htdocs/compta/facture.php?facid=309" TargetMode="External"/><Relationship Id="rId3" Type="http://schemas.openxmlformats.org/officeDocument/2006/relationships/hyperlink" Target="http://www.revellat.fr/sophrobase/htdocs/compta/facture.php?facid=309" TargetMode="External"/><Relationship Id="rId7" Type="http://schemas.openxmlformats.org/officeDocument/2006/relationships/hyperlink" Target="http://www.revellat.fr/sophrobase/htdocs/compta/facture.php?facid=396" TargetMode="External"/><Relationship Id="rId12" Type="http://schemas.openxmlformats.org/officeDocument/2006/relationships/hyperlink" Target="http://www.revellat.fr/sophrobase/htdocs/compta/facture.php?facid=306" TargetMode="External"/><Relationship Id="rId2" Type="http://schemas.openxmlformats.org/officeDocument/2006/relationships/hyperlink" Target="http://www.revellat.fr/sophrobase/htdocs/compta/facture.php?facid=430" TargetMode="External"/><Relationship Id="rId1" Type="http://schemas.openxmlformats.org/officeDocument/2006/relationships/hyperlink" Target="http://www.revellat.fr/sophrobase/htdocs/compta/facture.php?facid=465" TargetMode="External"/><Relationship Id="rId6" Type="http://schemas.openxmlformats.org/officeDocument/2006/relationships/hyperlink" Target="http://www.revellat.fr/sophrobase/htdocs/comm/card.php?socid=669" TargetMode="External"/><Relationship Id="rId11" Type="http://schemas.openxmlformats.org/officeDocument/2006/relationships/hyperlink" Target="http://www.revellat.fr/sophrobase/htdocs/compta/facture.php?facid=496" TargetMode="External"/><Relationship Id="rId5" Type="http://schemas.openxmlformats.org/officeDocument/2006/relationships/hyperlink" Target="http://www.revellat.fr/sophrobase/htdocs/comm/card.php?socid=747" TargetMode="External"/><Relationship Id="rId15" Type="http://schemas.openxmlformats.org/officeDocument/2006/relationships/printerSettings" Target="../printerSettings/printerSettings8.bin"/><Relationship Id="rId10" Type="http://schemas.openxmlformats.org/officeDocument/2006/relationships/hyperlink" Target="http://www.revellat.fr/sophrobase/htdocs/compta/facture.php?facid=410" TargetMode="External"/><Relationship Id="rId4" Type="http://schemas.openxmlformats.org/officeDocument/2006/relationships/hyperlink" Target="http://www.revellat.fr/sophrobase/htdocs/compta/facture.php?facid=316" TargetMode="External"/><Relationship Id="rId9" Type="http://schemas.openxmlformats.org/officeDocument/2006/relationships/hyperlink" Target="http://www.revellat.fr/sophrobase/htdocs/compta/facture.php?facid=317" TargetMode="External"/><Relationship Id="rId14" Type="http://schemas.openxmlformats.org/officeDocument/2006/relationships/hyperlink" Target="http://www.revellat.fr/sophrobase/htdocs/compta/facture.php?facid=310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evellat.fr/sophrobase/htdocs/compta/facture.php?facid=317" TargetMode="External"/><Relationship Id="rId13" Type="http://schemas.openxmlformats.org/officeDocument/2006/relationships/hyperlink" Target="http://www.revellat.fr/sophrobase/htdocs/compta/facture.php?facid=310" TargetMode="External"/><Relationship Id="rId18" Type="http://schemas.openxmlformats.org/officeDocument/2006/relationships/hyperlink" Target="http://www.revellat.fr/sophrobase/htdocs/compta/facture.php?facid=410" TargetMode="External"/><Relationship Id="rId26" Type="http://schemas.openxmlformats.org/officeDocument/2006/relationships/hyperlink" Target="http://www.revellat.fr/sophrobase/htdocs/compta/facture.php?facid=305" TargetMode="External"/><Relationship Id="rId3" Type="http://schemas.openxmlformats.org/officeDocument/2006/relationships/hyperlink" Target="http://www.revellat.fr/sophrobase/htdocs/compta/facture.php?facid=341" TargetMode="External"/><Relationship Id="rId21" Type="http://schemas.openxmlformats.org/officeDocument/2006/relationships/hyperlink" Target="http://www.revellat.fr/sophrobase/htdocs/comm/card.php?socid=735" TargetMode="External"/><Relationship Id="rId7" Type="http://schemas.openxmlformats.org/officeDocument/2006/relationships/hyperlink" Target="http://www.revellat.fr/sophrobase/htdocs/comm/card.php?socid=747" TargetMode="External"/><Relationship Id="rId12" Type="http://schemas.openxmlformats.org/officeDocument/2006/relationships/hyperlink" Target="http://www.revellat.fr/sophrobase/htdocs/comm/card.php?socid=749" TargetMode="External"/><Relationship Id="rId17" Type="http://schemas.openxmlformats.org/officeDocument/2006/relationships/hyperlink" Target="http://www.revellat.fr/sophrobase/htdocs/comm/card.php?socid=750" TargetMode="External"/><Relationship Id="rId25" Type="http://schemas.openxmlformats.org/officeDocument/2006/relationships/hyperlink" Target="http://www.revellat.fr/sophrobase/htdocs/compta/facture.php?facid=524" TargetMode="External"/><Relationship Id="rId2" Type="http://schemas.openxmlformats.org/officeDocument/2006/relationships/hyperlink" Target="http://www.revellat.fr/sophrobase/htdocs/comm/card.php?socid=716" TargetMode="External"/><Relationship Id="rId16" Type="http://schemas.openxmlformats.org/officeDocument/2006/relationships/hyperlink" Target="http://www.revellat.fr/sophrobase/htdocs/compta/facture.php?facid=525" TargetMode="External"/><Relationship Id="rId20" Type="http://schemas.openxmlformats.org/officeDocument/2006/relationships/hyperlink" Target="http://www.revellat.fr/sophrobase/htdocs/compta/facture.php?facid=306" TargetMode="External"/><Relationship Id="rId29" Type="http://schemas.openxmlformats.org/officeDocument/2006/relationships/hyperlink" Target="http://www.revellat.fr/sophrobase/htdocs/compta/facture.php?facid=424" TargetMode="External"/><Relationship Id="rId1" Type="http://schemas.openxmlformats.org/officeDocument/2006/relationships/hyperlink" Target="http://www.revellat.fr/sophrobase/htdocs/comm/card.php?socid=752" TargetMode="External"/><Relationship Id="rId6" Type="http://schemas.openxmlformats.org/officeDocument/2006/relationships/hyperlink" Target="http://www.revellat.fr/sophrobase/htdocs/comm/card.php?socid=731" TargetMode="External"/><Relationship Id="rId11" Type="http://schemas.openxmlformats.org/officeDocument/2006/relationships/hyperlink" Target="http://www.revellat.fr/sophrobase/htdocs/compta/facture.php?facid=309" TargetMode="External"/><Relationship Id="rId24" Type="http://schemas.openxmlformats.org/officeDocument/2006/relationships/hyperlink" Target="http://www.revellat.fr/sophrobase/htdocs/compta/facture.php?facid=305" TargetMode="External"/><Relationship Id="rId5" Type="http://schemas.openxmlformats.org/officeDocument/2006/relationships/hyperlink" Target="http://www.revellat.fr/sophrobase/htdocs/compta/facture.php?facid=396" TargetMode="External"/><Relationship Id="rId15" Type="http://schemas.openxmlformats.org/officeDocument/2006/relationships/hyperlink" Target="http://www.revellat.fr/sophrobase/htdocs/compta/facture.php?facid=475" TargetMode="External"/><Relationship Id="rId23" Type="http://schemas.openxmlformats.org/officeDocument/2006/relationships/hyperlink" Target="http://www.revellat.fr/sophrobase/htdocs/compta/facture.php?facid=341" TargetMode="External"/><Relationship Id="rId28" Type="http://schemas.openxmlformats.org/officeDocument/2006/relationships/hyperlink" Target="http://www.revellat.fr/sophrobase/htdocs/compta/facture.php?facid=502" TargetMode="External"/><Relationship Id="rId10" Type="http://schemas.openxmlformats.org/officeDocument/2006/relationships/hyperlink" Target="http://www.revellat.fr/sophrobase/htdocs/compta/facture.php?facid=430" TargetMode="External"/><Relationship Id="rId19" Type="http://schemas.openxmlformats.org/officeDocument/2006/relationships/hyperlink" Target="http://www.revellat.fr/sophrobase/htdocs/comm/card.php?socid=261" TargetMode="External"/><Relationship Id="rId4" Type="http://schemas.openxmlformats.org/officeDocument/2006/relationships/hyperlink" Target="http://www.revellat.fr/sophrobase/htdocs/comm/card.php?socid=669" TargetMode="External"/><Relationship Id="rId9" Type="http://schemas.openxmlformats.org/officeDocument/2006/relationships/hyperlink" Target="http://www.revellat.fr/sophrobase/htdocs/compta/facture.php?facid=316" TargetMode="External"/><Relationship Id="rId14" Type="http://schemas.openxmlformats.org/officeDocument/2006/relationships/hyperlink" Target="http://www.revellat.fr/sophrobase/htdocs/comm/card.php?socid=750" TargetMode="External"/><Relationship Id="rId22" Type="http://schemas.openxmlformats.org/officeDocument/2006/relationships/hyperlink" Target="http://www.revellat.fr/sophrobase/htdocs/comm/card.php?socid=716" TargetMode="External"/><Relationship Id="rId27" Type="http://schemas.openxmlformats.org/officeDocument/2006/relationships/hyperlink" Target="http://www.revellat.fr/sophrobase/htdocs/compta/facture.php?facid=305" TargetMode="External"/><Relationship Id="rId30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selection activeCell="G13" sqref="G13"/>
    </sheetView>
  </sheetViews>
  <sheetFormatPr baseColWidth="10" defaultRowHeight="15" x14ac:dyDescent="0.25"/>
  <cols>
    <col min="1" max="1" width="22.42578125" customWidth="1"/>
    <col min="2" max="2" width="14.5703125" customWidth="1"/>
    <col min="3" max="3" width="12.28515625" customWidth="1"/>
    <col min="4" max="4" width="21" customWidth="1"/>
    <col min="5" max="5" width="20.140625" customWidth="1"/>
    <col min="8" max="8" width="23.140625" customWidth="1"/>
  </cols>
  <sheetData>
    <row r="1" spans="1:10" ht="15.75" thickBot="1" x14ac:dyDescent="0.3">
      <c r="A1" s="412" t="s">
        <v>14</v>
      </c>
      <c r="B1" s="413"/>
      <c r="C1" s="413"/>
      <c r="D1" s="413"/>
      <c r="E1" s="413"/>
      <c r="F1" s="413"/>
      <c r="G1" s="413"/>
      <c r="H1" s="414"/>
    </row>
    <row r="2" spans="1:10" x14ac:dyDescent="0.25">
      <c r="A2" s="2"/>
      <c r="B2" s="2"/>
      <c r="C2" s="2"/>
      <c r="D2" s="2"/>
      <c r="E2" s="2"/>
      <c r="F2" s="2"/>
      <c r="G2" s="2"/>
      <c r="H2" s="2"/>
    </row>
    <row r="3" spans="1:10" x14ac:dyDescent="0.25">
      <c r="B3" s="1" t="s">
        <v>4</v>
      </c>
      <c r="I3" s="6"/>
      <c r="J3" t="s">
        <v>101</v>
      </c>
    </row>
    <row r="5" spans="1:10" x14ac:dyDescent="0.25">
      <c r="A5" s="3" t="s">
        <v>5</v>
      </c>
      <c r="B5" s="3" t="s">
        <v>13</v>
      </c>
      <c r="C5" s="4" t="s">
        <v>0</v>
      </c>
      <c r="D5" s="4" t="s">
        <v>6</v>
      </c>
      <c r="E5" s="4" t="s">
        <v>1</v>
      </c>
      <c r="F5" s="4" t="s">
        <v>2</v>
      </c>
      <c r="G5" s="4" t="s">
        <v>3</v>
      </c>
      <c r="H5" s="5" t="s">
        <v>7</v>
      </c>
    </row>
    <row r="6" spans="1:10" x14ac:dyDescent="0.25">
      <c r="A6" s="69">
        <v>42622</v>
      </c>
      <c r="B6" s="69">
        <v>42619</v>
      </c>
      <c r="C6" s="51" t="s">
        <v>27</v>
      </c>
      <c r="D6" s="58" t="s">
        <v>26</v>
      </c>
      <c r="E6" s="51" t="s">
        <v>11</v>
      </c>
      <c r="F6" s="70">
        <v>180</v>
      </c>
      <c r="G6" s="70">
        <f>+F6/1.2</f>
        <v>150</v>
      </c>
      <c r="H6" s="86">
        <v>180</v>
      </c>
    </row>
    <row r="7" spans="1:10" x14ac:dyDescent="0.25">
      <c r="A7" s="69">
        <v>42619</v>
      </c>
      <c r="B7" s="39">
        <v>42618</v>
      </c>
      <c r="C7" s="29" t="s">
        <v>216</v>
      </c>
      <c r="D7" s="58" t="s">
        <v>25</v>
      </c>
      <c r="E7" s="51" t="s">
        <v>11</v>
      </c>
      <c r="F7" s="70">
        <v>181</v>
      </c>
      <c r="G7" s="70">
        <f>+F7/1.2</f>
        <v>150.83333333333334</v>
      </c>
      <c r="H7" s="86">
        <v>181</v>
      </c>
    </row>
    <row r="8" spans="1:10" x14ac:dyDescent="0.25">
      <c r="A8" s="87">
        <v>42622</v>
      </c>
      <c r="B8" s="88"/>
      <c r="C8" s="40"/>
      <c r="D8" s="41"/>
      <c r="E8" s="51" t="s">
        <v>8</v>
      </c>
      <c r="F8" s="70">
        <v>370</v>
      </c>
      <c r="G8" s="70">
        <f>+F8/1.2</f>
        <v>308.33333333333337</v>
      </c>
      <c r="H8" s="89">
        <v>370</v>
      </c>
    </row>
    <row r="9" spans="1:10" x14ac:dyDescent="0.25">
      <c r="A9" s="415">
        <v>42622</v>
      </c>
      <c r="B9" s="87">
        <v>42614</v>
      </c>
      <c r="C9" s="51" t="s">
        <v>24</v>
      </c>
      <c r="D9" s="58" t="s">
        <v>118</v>
      </c>
      <c r="E9" s="416" t="s">
        <v>8</v>
      </c>
      <c r="F9" s="70">
        <v>1059</v>
      </c>
      <c r="G9" s="70">
        <f>+F9/1.2</f>
        <v>882.5</v>
      </c>
      <c r="H9" s="417">
        <v>1789</v>
      </c>
    </row>
    <row r="10" spans="1:10" x14ac:dyDescent="0.25">
      <c r="A10" s="415"/>
      <c r="B10" s="87">
        <v>42614</v>
      </c>
      <c r="C10" s="51" t="s">
        <v>12</v>
      </c>
      <c r="D10" s="58" t="s">
        <v>9</v>
      </c>
      <c r="E10" s="416"/>
      <c r="F10" s="70">
        <v>280</v>
      </c>
      <c r="G10" s="70">
        <f t="shared" ref="G10:G11" si="0">+F10/1.2</f>
        <v>233.33333333333334</v>
      </c>
      <c r="H10" s="417"/>
    </row>
    <row r="11" spans="1:10" x14ac:dyDescent="0.25">
      <c r="A11" s="415"/>
      <c r="B11" s="39">
        <v>42619</v>
      </c>
      <c r="C11" s="83" t="s">
        <v>217</v>
      </c>
      <c r="D11" s="93" t="s">
        <v>10</v>
      </c>
      <c r="E11" s="416"/>
      <c r="F11" s="70">
        <v>450</v>
      </c>
      <c r="G11" s="70">
        <f t="shared" si="0"/>
        <v>375</v>
      </c>
      <c r="H11" s="417"/>
    </row>
    <row r="12" spans="1:10" x14ac:dyDescent="0.25">
      <c r="A12" s="71"/>
      <c r="B12" s="79"/>
      <c r="C12" s="91"/>
      <c r="D12" s="91" t="s">
        <v>218</v>
      </c>
      <c r="E12" s="92"/>
      <c r="F12" s="75"/>
      <c r="G12" s="75"/>
      <c r="H12" s="76"/>
      <c r="I12" s="18"/>
    </row>
    <row r="13" spans="1:10" x14ac:dyDescent="0.25">
      <c r="A13" s="71"/>
      <c r="B13" s="79"/>
      <c r="C13" s="72"/>
      <c r="D13" s="73"/>
      <c r="E13" s="77" t="s">
        <v>124</v>
      </c>
      <c r="F13" s="78">
        <f>SUM(F6:F11)</f>
        <v>2520</v>
      </c>
      <c r="G13" s="78">
        <f>SUM(G6:G11)</f>
        <v>2100</v>
      </c>
      <c r="H13" s="76"/>
    </row>
    <row r="14" spans="1:10" x14ac:dyDescent="0.25">
      <c r="A14" s="71"/>
      <c r="B14" s="72"/>
      <c r="C14" s="72"/>
      <c r="D14" s="73"/>
      <c r="E14" s="74"/>
      <c r="F14" s="75"/>
      <c r="G14" s="75"/>
      <c r="H14" s="76"/>
    </row>
    <row r="15" spans="1:10" x14ac:dyDescent="0.25">
      <c r="A15" s="79"/>
      <c r="B15" s="79"/>
      <c r="C15" s="72"/>
      <c r="D15" s="73"/>
      <c r="E15" s="90" t="s">
        <v>125</v>
      </c>
      <c r="F15" s="80">
        <f>+F13-G13</f>
        <v>420</v>
      </c>
      <c r="G15" s="75"/>
      <c r="H15" s="81"/>
    </row>
    <row r="16" spans="1:10" x14ac:dyDescent="0.25">
      <c r="A16" s="13"/>
      <c r="B16" s="8"/>
      <c r="C16" s="8"/>
      <c r="D16" s="9"/>
      <c r="E16" s="8"/>
      <c r="F16" s="11"/>
      <c r="G16" s="11"/>
      <c r="H16" s="17"/>
    </row>
    <row r="17" spans="1:8" x14ac:dyDescent="0.25">
      <c r="A17" s="13"/>
      <c r="B17" s="8"/>
      <c r="C17" s="8"/>
      <c r="D17" s="9"/>
      <c r="E17" s="8"/>
      <c r="F17" s="11"/>
      <c r="G17" s="11"/>
      <c r="H17" s="17"/>
    </row>
    <row r="18" spans="1:8" x14ac:dyDescent="0.25">
      <c r="A18" s="13"/>
      <c r="B18" s="19"/>
      <c r="C18" s="20"/>
      <c r="D18" s="9"/>
      <c r="E18" s="8"/>
      <c r="F18" s="11"/>
      <c r="G18" s="11"/>
      <c r="H18" s="17"/>
    </row>
    <row r="19" spans="1:8" x14ac:dyDescent="0.25">
      <c r="A19" s="13"/>
      <c r="B19" s="8"/>
      <c r="C19" s="8"/>
      <c r="D19" s="9"/>
      <c r="E19" s="8"/>
      <c r="F19" s="11"/>
      <c r="G19" s="11"/>
      <c r="H19" s="17"/>
    </row>
    <row r="20" spans="1:8" x14ac:dyDescent="0.25">
      <c r="A20" s="13"/>
      <c r="B20" s="8"/>
      <c r="C20" s="8"/>
      <c r="D20" s="9"/>
      <c r="E20" s="8"/>
      <c r="F20" s="11"/>
      <c r="G20" s="11"/>
      <c r="H20" s="17"/>
    </row>
    <row r="21" spans="1:8" x14ac:dyDescent="0.25">
      <c r="A21" s="13"/>
      <c r="B21" s="13"/>
      <c r="C21" s="8"/>
      <c r="D21" s="9"/>
      <c r="E21" s="8"/>
      <c r="F21" s="11"/>
      <c r="G21" s="11"/>
      <c r="H21" s="17"/>
    </row>
    <row r="22" spans="1:8" x14ac:dyDescent="0.25">
      <c r="A22" s="13"/>
      <c r="B22" s="8"/>
      <c r="C22" s="8"/>
      <c r="D22" s="9"/>
      <c r="E22" s="8"/>
      <c r="F22" s="11"/>
      <c r="G22" s="11"/>
      <c r="H22" s="17"/>
    </row>
    <row r="23" spans="1:8" x14ac:dyDescent="0.25">
      <c r="A23" s="7"/>
      <c r="B23" s="8"/>
      <c r="C23" s="8"/>
      <c r="D23" s="9"/>
      <c r="E23" s="10"/>
      <c r="F23" s="11"/>
      <c r="G23" s="11"/>
      <c r="H23" s="12"/>
    </row>
    <row r="24" spans="1:8" x14ac:dyDescent="0.25">
      <c r="A24" s="7"/>
      <c r="B24" s="8"/>
      <c r="C24" s="8"/>
      <c r="D24" s="9"/>
      <c r="E24" s="10"/>
      <c r="F24" s="11"/>
      <c r="G24" s="11"/>
      <c r="H24" s="12"/>
    </row>
    <row r="25" spans="1:8" x14ac:dyDescent="0.25">
      <c r="A25" s="7"/>
      <c r="B25" s="13"/>
      <c r="C25" s="8"/>
      <c r="D25" s="9"/>
      <c r="E25" s="10"/>
      <c r="F25" s="11"/>
      <c r="G25" s="11"/>
      <c r="H25" s="12"/>
    </row>
    <row r="26" spans="1:8" x14ac:dyDescent="0.25">
      <c r="A26" s="7"/>
      <c r="B26" s="13"/>
      <c r="C26" s="8"/>
      <c r="D26" s="9"/>
      <c r="E26" s="10"/>
      <c r="F26" s="11"/>
      <c r="G26" s="11"/>
      <c r="H26" s="12"/>
    </row>
    <row r="27" spans="1:8" x14ac:dyDescent="0.25">
      <c r="A27" s="7"/>
      <c r="B27" s="8"/>
      <c r="C27" s="8"/>
      <c r="D27" s="9"/>
      <c r="E27" s="10"/>
      <c r="F27" s="11"/>
      <c r="G27" s="11"/>
      <c r="H27" s="12"/>
    </row>
    <row r="28" spans="1:8" x14ac:dyDescent="0.25">
      <c r="A28" s="7"/>
      <c r="B28" s="8"/>
      <c r="C28" s="8"/>
      <c r="D28" s="9"/>
      <c r="E28" s="10"/>
      <c r="F28" s="11"/>
      <c r="G28" s="11"/>
      <c r="H28" s="12"/>
    </row>
    <row r="29" spans="1:8" x14ac:dyDescent="0.25">
      <c r="A29" s="7"/>
      <c r="B29" s="8"/>
      <c r="C29" s="8"/>
      <c r="D29" s="9"/>
      <c r="E29" s="10"/>
      <c r="F29" s="11"/>
      <c r="G29" s="11"/>
      <c r="H29" s="12"/>
    </row>
    <row r="30" spans="1:8" x14ac:dyDescent="0.25">
      <c r="A30" s="7"/>
      <c r="B30" s="8"/>
      <c r="C30" s="8"/>
      <c r="D30" s="9"/>
      <c r="E30" s="10"/>
      <c r="F30" s="11"/>
      <c r="G30" s="11"/>
      <c r="H30" s="12"/>
    </row>
    <row r="31" spans="1:8" x14ac:dyDescent="0.25">
      <c r="A31" s="7"/>
      <c r="B31" s="13"/>
      <c r="C31" s="8"/>
      <c r="D31" s="9"/>
      <c r="E31" s="10"/>
      <c r="F31" s="11"/>
      <c r="G31" s="11"/>
      <c r="H31" s="12"/>
    </row>
    <row r="32" spans="1:8" x14ac:dyDescent="0.25">
      <c r="A32" s="7"/>
      <c r="B32" s="8"/>
      <c r="C32" s="8"/>
      <c r="D32" s="9"/>
      <c r="E32" s="10"/>
      <c r="F32" s="11"/>
      <c r="G32" s="11"/>
      <c r="H32" s="12"/>
    </row>
    <row r="33" spans="1:8" x14ac:dyDescent="0.25">
      <c r="A33" s="7"/>
      <c r="B33" s="8"/>
      <c r="C33" s="8"/>
      <c r="D33" s="9"/>
      <c r="E33" s="10"/>
      <c r="F33" s="11"/>
      <c r="G33" s="11"/>
      <c r="H33" s="12"/>
    </row>
    <row r="34" spans="1:8" x14ac:dyDescent="0.25">
      <c r="A34" s="14"/>
      <c r="B34" s="8"/>
      <c r="C34" s="8"/>
      <c r="D34" s="9"/>
      <c r="E34" s="15"/>
      <c r="F34" s="11"/>
      <c r="G34" s="11"/>
      <c r="H34" s="16"/>
    </row>
    <row r="35" spans="1:8" x14ac:dyDescent="0.25">
      <c r="A35" s="13"/>
      <c r="B35" s="8"/>
      <c r="C35" s="8"/>
      <c r="D35" s="9"/>
      <c r="E35" s="8"/>
      <c r="F35" s="11"/>
      <c r="G35" s="11"/>
      <c r="H35" s="17"/>
    </row>
    <row r="36" spans="1:8" x14ac:dyDescent="0.25">
      <c r="A36" s="13"/>
      <c r="B36" s="8"/>
      <c r="C36" s="8"/>
      <c r="D36" s="9"/>
      <c r="E36" s="8"/>
      <c r="F36" s="11"/>
      <c r="G36" s="11"/>
      <c r="H36" s="17"/>
    </row>
    <row r="37" spans="1:8" x14ac:dyDescent="0.25">
      <c r="A37" s="13"/>
      <c r="B37" s="8"/>
      <c r="C37" s="8"/>
      <c r="D37" s="9"/>
      <c r="E37" s="8"/>
      <c r="F37" s="11"/>
      <c r="G37" s="11"/>
      <c r="H37" s="17"/>
    </row>
    <row r="38" spans="1:8" x14ac:dyDescent="0.25">
      <c r="A38" s="13"/>
      <c r="B38" s="8"/>
      <c r="C38" s="8"/>
      <c r="D38" s="9"/>
      <c r="E38" s="8"/>
      <c r="F38" s="11"/>
      <c r="G38" s="11"/>
      <c r="H38" s="17"/>
    </row>
    <row r="39" spans="1:8" x14ac:dyDescent="0.25">
      <c r="A39" s="13"/>
      <c r="B39" s="8"/>
      <c r="C39" s="8"/>
      <c r="D39" s="9"/>
      <c r="E39" s="8"/>
      <c r="F39" s="11"/>
      <c r="G39" s="11"/>
      <c r="H39" s="17"/>
    </row>
    <row r="40" spans="1:8" x14ac:dyDescent="0.25">
      <c r="A40" s="7"/>
      <c r="B40" s="8"/>
      <c r="C40" s="8"/>
      <c r="D40" s="9"/>
      <c r="E40" s="10"/>
      <c r="F40" s="11"/>
      <c r="G40" s="11"/>
      <c r="H40" s="12"/>
    </row>
    <row r="41" spans="1:8" x14ac:dyDescent="0.25">
      <c r="A41" s="7"/>
      <c r="B41" s="8"/>
      <c r="C41" s="8"/>
      <c r="D41" s="9"/>
      <c r="E41" s="10"/>
      <c r="F41" s="11"/>
      <c r="G41" s="11"/>
      <c r="H41" s="12"/>
    </row>
    <row r="42" spans="1:8" x14ac:dyDescent="0.25">
      <c r="A42" s="7"/>
      <c r="B42" s="8"/>
      <c r="C42" s="8"/>
      <c r="D42" s="9"/>
      <c r="E42" s="10"/>
      <c r="F42" s="11"/>
      <c r="G42" s="11"/>
      <c r="H42" s="12"/>
    </row>
    <row r="43" spans="1:8" x14ac:dyDescent="0.25">
      <c r="A43" s="7"/>
      <c r="B43" s="8"/>
      <c r="C43" s="8"/>
      <c r="D43" s="9"/>
      <c r="E43" s="10"/>
      <c r="F43" s="11"/>
      <c r="G43" s="11"/>
      <c r="H43" s="12"/>
    </row>
    <row r="44" spans="1:8" x14ac:dyDescent="0.25">
      <c r="A44" s="7"/>
      <c r="B44" s="8"/>
      <c r="C44" s="8"/>
      <c r="D44" s="9"/>
      <c r="E44" s="10"/>
      <c r="F44" s="11"/>
      <c r="G44" s="11"/>
      <c r="H44" s="12"/>
    </row>
    <row r="45" spans="1:8" x14ac:dyDescent="0.25">
      <c r="A45" s="7"/>
      <c r="B45" s="8"/>
      <c r="C45" s="8"/>
      <c r="D45" s="9"/>
      <c r="E45" s="10"/>
      <c r="F45" s="11"/>
      <c r="G45" s="11"/>
      <c r="H45" s="12"/>
    </row>
    <row r="46" spans="1:8" x14ac:dyDescent="0.25">
      <c r="A46" s="7"/>
      <c r="B46" s="8"/>
      <c r="C46" s="8"/>
      <c r="D46" s="9"/>
      <c r="E46" s="10"/>
      <c r="F46" s="11"/>
      <c r="G46" s="11"/>
      <c r="H46" s="12"/>
    </row>
    <row r="47" spans="1:8" x14ac:dyDescent="0.25">
      <c r="A47" s="7"/>
      <c r="B47" s="8"/>
      <c r="C47" s="8"/>
      <c r="D47" s="9"/>
      <c r="E47" s="10"/>
      <c r="F47" s="11"/>
      <c r="G47" s="11"/>
      <c r="H47" s="12"/>
    </row>
    <row r="48" spans="1:8" x14ac:dyDescent="0.25">
      <c r="A48" s="13"/>
      <c r="B48" s="8"/>
      <c r="C48" s="8"/>
      <c r="D48" s="9"/>
      <c r="E48" s="8"/>
      <c r="F48" s="11"/>
      <c r="G48" s="11"/>
      <c r="H48" s="17"/>
    </row>
    <row r="49" spans="1:8" x14ac:dyDescent="0.25">
      <c r="A49" s="13"/>
      <c r="B49" s="8"/>
      <c r="C49" s="8"/>
      <c r="D49" s="9"/>
      <c r="E49" s="8"/>
      <c r="F49" s="11"/>
      <c r="G49" s="11"/>
      <c r="H49" s="17"/>
    </row>
  </sheetData>
  <mergeCells count="4">
    <mergeCell ref="A1:H1"/>
    <mergeCell ref="A9:A11"/>
    <mergeCell ref="E9:E11"/>
    <mergeCell ref="H9:H11"/>
  </mergeCells>
  <hyperlinks>
    <hyperlink ref="C7" r:id="rId1" display="http://www.revellat.fr/sophrobase/htdocs/compta/facture.php?facid=242"/>
    <hyperlink ref="C11" r:id="rId2" display="http://www.revellat.fr/sophrobase/htdocs/compta/facture.php?facid=246"/>
  </hyperlinks>
  <pageMargins left="0.25" right="0.25" top="0.75" bottom="0.75" header="0.3" footer="0.3"/>
  <pageSetup paperSize="9" orientation="landscape" verticalDpi="0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241"/>
  <sheetViews>
    <sheetView topLeftCell="A56" zoomScale="70" zoomScaleNormal="70" workbookViewId="0">
      <selection activeCell="K84" sqref="K84"/>
    </sheetView>
  </sheetViews>
  <sheetFormatPr baseColWidth="10" defaultRowHeight="15" x14ac:dyDescent="0.25"/>
  <cols>
    <col min="1" max="1" width="18.7109375" style="132" customWidth="1"/>
    <col min="2" max="2" width="20.7109375" style="59" customWidth="1"/>
    <col min="3" max="3" width="32.42578125" style="59" customWidth="1"/>
    <col min="4" max="4" width="66.42578125" style="59" customWidth="1"/>
    <col min="5" max="5" width="20.140625" style="59" customWidth="1"/>
    <col min="6" max="6" width="20.140625" style="220" customWidth="1"/>
    <col min="7" max="7" width="20.140625" style="59" customWidth="1"/>
    <col min="8" max="8" width="18.5703125" style="59" customWidth="1"/>
    <col min="9" max="9" width="12.85546875" style="220" customWidth="1"/>
    <col min="10" max="10" width="23.140625" style="135" customWidth="1"/>
    <col min="11" max="11" width="14.42578125" style="59" customWidth="1"/>
    <col min="12" max="12" width="11.42578125" style="59"/>
    <col min="13" max="13" width="38.85546875" style="59" customWidth="1"/>
    <col min="14" max="16384" width="11.42578125" style="59"/>
  </cols>
  <sheetData>
    <row r="1" spans="1:101" ht="15.75" thickBot="1" x14ac:dyDescent="0.3">
      <c r="A1" s="429" t="s">
        <v>14</v>
      </c>
      <c r="B1" s="460"/>
      <c r="C1" s="460"/>
      <c r="D1" s="460"/>
      <c r="E1" s="460"/>
      <c r="F1" s="460"/>
      <c r="G1" s="460"/>
      <c r="H1" s="460"/>
      <c r="I1" s="460"/>
      <c r="J1" s="461"/>
    </row>
    <row r="2" spans="1:101" x14ac:dyDescent="0.25">
      <c r="A2" s="131"/>
      <c r="B2" s="45"/>
      <c r="C2" s="45"/>
      <c r="D2" s="45"/>
      <c r="E2" s="45"/>
      <c r="F2" s="219"/>
      <c r="G2" s="45"/>
      <c r="H2" s="45"/>
      <c r="I2" s="219"/>
      <c r="J2" s="134"/>
    </row>
    <row r="3" spans="1:101" x14ac:dyDescent="0.25">
      <c r="B3" s="141" t="s">
        <v>4</v>
      </c>
    </row>
    <row r="5" spans="1:101" x14ac:dyDescent="0.25">
      <c r="A5" s="133" t="s">
        <v>339</v>
      </c>
      <c r="B5" s="49" t="s">
        <v>13</v>
      </c>
      <c r="C5" s="49" t="s">
        <v>0</v>
      </c>
      <c r="D5" s="49" t="s">
        <v>140</v>
      </c>
      <c r="E5" s="49" t="s">
        <v>340</v>
      </c>
      <c r="F5" s="253" t="s">
        <v>452</v>
      </c>
      <c r="G5" s="237" t="s">
        <v>450</v>
      </c>
      <c r="H5" s="237" t="s">
        <v>2</v>
      </c>
      <c r="I5" s="221" t="s">
        <v>3</v>
      </c>
      <c r="J5" s="136" t="s">
        <v>341</v>
      </c>
    </row>
    <row r="6" spans="1:101" x14ac:dyDescent="0.25">
      <c r="A6" s="304">
        <v>42888</v>
      </c>
      <c r="B6" s="310">
        <v>42858</v>
      </c>
      <c r="C6" s="107" t="s">
        <v>433</v>
      </c>
      <c r="D6" s="43" t="s">
        <v>494</v>
      </c>
      <c r="E6" s="306" t="s">
        <v>128</v>
      </c>
      <c r="F6" s="256">
        <v>49.9</v>
      </c>
      <c r="G6" s="300">
        <f t="shared" ref="G6" si="0">+F6-H6</f>
        <v>1.8399999999999963</v>
      </c>
      <c r="H6" s="307">
        <v>48.06</v>
      </c>
      <c r="I6" s="307">
        <f t="shared" ref="I6" si="1">+F6/1.2</f>
        <v>41.583333333333336</v>
      </c>
      <c r="J6" s="305">
        <v>49.9</v>
      </c>
    </row>
    <row r="7" spans="1:101" x14ac:dyDescent="0.25">
      <c r="A7" s="304">
        <v>42888</v>
      </c>
      <c r="B7" s="310">
        <v>42892</v>
      </c>
      <c r="C7" s="283" t="s">
        <v>490</v>
      </c>
      <c r="D7" s="43" t="s">
        <v>489</v>
      </c>
      <c r="E7" s="35" t="s">
        <v>11</v>
      </c>
      <c r="F7" s="254">
        <v>1620</v>
      </c>
      <c r="G7" s="33">
        <f>+F7-H7</f>
        <v>0</v>
      </c>
      <c r="H7" s="307">
        <v>1620</v>
      </c>
      <c r="I7" s="99">
        <f>+F7/1.2</f>
        <v>1350</v>
      </c>
      <c r="J7" s="137">
        <v>1620</v>
      </c>
    </row>
    <row r="8" spans="1:101" x14ac:dyDescent="0.25">
      <c r="A8" s="310">
        <v>42892</v>
      </c>
      <c r="B8" s="310">
        <v>42892</v>
      </c>
      <c r="C8" s="283" t="s">
        <v>491</v>
      </c>
      <c r="D8" s="239" t="s">
        <v>492</v>
      </c>
      <c r="E8" s="306" t="s">
        <v>128</v>
      </c>
      <c r="F8" s="254">
        <v>49.9</v>
      </c>
      <c r="G8" s="33">
        <f>+F8-H8</f>
        <v>1.8399999999999963</v>
      </c>
      <c r="H8" s="307">
        <v>48.06</v>
      </c>
      <c r="I8" s="99">
        <f>+F8/1.2</f>
        <v>41.583333333333336</v>
      </c>
      <c r="J8" s="137">
        <v>49.9</v>
      </c>
    </row>
    <row r="9" spans="1:101" x14ac:dyDescent="0.25">
      <c r="A9" s="436">
        <v>42892</v>
      </c>
      <c r="B9" s="510">
        <v>42860</v>
      </c>
      <c r="C9" s="167" t="s">
        <v>326</v>
      </c>
      <c r="D9" s="210" t="s">
        <v>314</v>
      </c>
      <c r="E9" s="306" t="s">
        <v>128</v>
      </c>
      <c r="F9" s="256">
        <v>49.9</v>
      </c>
      <c r="G9" s="300">
        <f t="shared" ref="G9:G81" si="2">+F9-H9</f>
        <v>1.8399999999999963</v>
      </c>
      <c r="H9" s="307">
        <v>48.06</v>
      </c>
      <c r="I9" s="307">
        <f t="shared" ref="I9:I81" si="3">+F9/1.2</f>
        <v>41.583333333333336</v>
      </c>
      <c r="J9" s="457">
        <v>92.12</v>
      </c>
      <c r="L9" s="44"/>
      <c r="M9" s="44"/>
      <c r="O9" s="44"/>
      <c r="P9" s="44"/>
    </row>
    <row r="10" spans="1:101" s="132" customFormat="1" x14ac:dyDescent="0.25">
      <c r="A10" s="437"/>
      <c r="B10" s="495"/>
      <c r="C10" s="283" t="s">
        <v>354</v>
      </c>
      <c r="D10" s="210" t="s">
        <v>355</v>
      </c>
      <c r="E10" s="306" t="s">
        <v>128</v>
      </c>
      <c r="F10" s="254">
        <v>49.9</v>
      </c>
      <c r="G10" s="33">
        <f t="shared" ref="G10" si="4">+F10-H10</f>
        <v>1.8399999999999963</v>
      </c>
      <c r="H10" s="307">
        <v>48.06</v>
      </c>
      <c r="I10" s="99">
        <f t="shared" ref="I10" si="5">+F10/1.2</f>
        <v>41.583333333333336</v>
      </c>
      <c r="J10" s="458"/>
      <c r="K10" s="59"/>
      <c r="L10" s="44"/>
      <c r="M10" s="44"/>
      <c r="N10" s="59"/>
      <c r="O10" s="44"/>
      <c r="P10" s="44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  <c r="CT10" s="59"/>
      <c r="CU10" s="59"/>
      <c r="CV10" s="59"/>
      <c r="CW10" s="59"/>
    </row>
    <row r="11" spans="1:101" s="132" customFormat="1" x14ac:dyDescent="0.25">
      <c r="A11" s="310">
        <v>42892</v>
      </c>
      <c r="B11" s="310">
        <v>42893</v>
      </c>
      <c r="C11" s="315" t="s">
        <v>493</v>
      </c>
      <c r="D11" s="43" t="s">
        <v>17</v>
      </c>
      <c r="E11" s="306" t="s">
        <v>128</v>
      </c>
      <c r="F11" s="256">
        <v>180</v>
      </c>
      <c r="G11" s="33">
        <f t="shared" ref="G11" si="6">+F11-H11</f>
        <v>2.7400000000000091</v>
      </c>
      <c r="H11" s="307">
        <v>177.26</v>
      </c>
      <c r="I11" s="99">
        <f t="shared" ref="I11" si="7">+F11/1.2</f>
        <v>150</v>
      </c>
      <c r="J11" s="302">
        <v>177.26</v>
      </c>
      <c r="K11" s="59"/>
      <c r="L11" s="44"/>
      <c r="M11" s="44"/>
      <c r="N11" s="59"/>
      <c r="O11" s="44"/>
      <c r="P11" s="44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59"/>
      <c r="CR11" s="59"/>
      <c r="CS11" s="59"/>
      <c r="CT11" s="59"/>
      <c r="CU11" s="59"/>
      <c r="CV11" s="59"/>
      <c r="CW11" s="59"/>
    </row>
    <row r="12" spans="1:101" s="132" customFormat="1" x14ac:dyDescent="0.25">
      <c r="A12" s="304">
        <v>42892</v>
      </c>
      <c r="B12" s="310">
        <v>42866</v>
      </c>
      <c r="C12" s="107" t="s">
        <v>501</v>
      </c>
      <c r="D12" s="43" t="s">
        <v>136</v>
      </c>
      <c r="E12" s="35" t="s">
        <v>202</v>
      </c>
      <c r="F12" s="254">
        <v>449</v>
      </c>
      <c r="G12" s="33">
        <f t="shared" ref="G12" si="8">+F12-H12</f>
        <v>0</v>
      </c>
      <c r="H12" s="99">
        <v>449</v>
      </c>
      <c r="I12" s="99">
        <f t="shared" ref="I12" si="9">+F12/1.2</f>
        <v>374.16666666666669</v>
      </c>
      <c r="J12" s="99">
        <v>449</v>
      </c>
      <c r="K12" s="59"/>
      <c r="L12" s="44"/>
      <c r="M12" s="44"/>
      <c r="N12" s="59"/>
      <c r="O12" s="44"/>
      <c r="P12" s="44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59"/>
      <c r="CS12" s="59"/>
      <c r="CT12" s="59"/>
      <c r="CU12" s="59"/>
      <c r="CV12" s="59"/>
      <c r="CW12" s="59"/>
    </row>
    <row r="13" spans="1:101" s="132" customFormat="1" x14ac:dyDescent="0.25">
      <c r="A13" s="511">
        <v>42892</v>
      </c>
      <c r="B13" s="310">
        <v>42893</v>
      </c>
      <c r="C13" s="315" t="s">
        <v>497</v>
      </c>
      <c r="D13" s="43" t="s">
        <v>332</v>
      </c>
      <c r="E13" s="306" t="s">
        <v>128</v>
      </c>
      <c r="F13" s="256">
        <v>180</v>
      </c>
      <c r="G13" s="33">
        <f t="shared" ref="G13:G14" si="10">+F13-H13</f>
        <v>2.7400000000000091</v>
      </c>
      <c r="H13" s="307">
        <v>177.26</v>
      </c>
      <c r="I13" s="99">
        <f t="shared" ref="I13" si="11">+F13/1.2</f>
        <v>150</v>
      </c>
      <c r="J13" s="484">
        <v>671.19</v>
      </c>
      <c r="K13" s="59"/>
      <c r="L13" s="44"/>
      <c r="M13" s="44"/>
      <c r="N13" s="59"/>
      <c r="O13" s="44"/>
      <c r="P13" s="44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  <c r="CU13" s="59"/>
      <c r="CV13" s="59"/>
      <c r="CW13" s="59"/>
    </row>
    <row r="14" spans="1:101" x14ac:dyDescent="0.25">
      <c r="A14" s="512"/>
      <c r="B14" s="310">
        <v>42835</v>
      </c>
      <c r="C14" s="284" t="s">
        <v>366</v>
      </c>
      <c r="D14" s="35" t="s">
        <v>367</v>
      </c>
      <c r="E14" s="35" t="s">
        <v>128</v>
      </c>
      <c r="F14" s="256">
        <v>49.9</v>
      </c>
      <c r="G14" s="33">
        <f t="shared" si="10"/>
        <v>1.8399999999999963</v>
      </c>
      <c r="H14" s="99">
        <v>48.06</v>
      </c>
      <c r="I14" s="99">
        <f t="shared" si="3"/>
        <v>41.583333333333336</v>
      </c>
      <c r="J14" s="485"/>
    </row>
    <row r="15" spans="1:101" x14ac:dyDescent="0.25">
      <c r="A15" s="512"/>
      <c r="B15" s="310">
        <v>42893</v>
      </c>
      <c r="C15" s="167" t="s">
        <v>498</v>
      </c>
      <c r="D15" s="239" t="s">
        <v>499</v>
      </c>
      <c r="E15" s="306" t="s">
        <v>128</v>
      </c>
      <c r="F15" s="256">
        <v>180</v>
      </c>
      <c r="G15" s="33">
        <f t="shared" ref="G15" si="12">+F15-H15</f>
        <v>2.7400000000000091</v>
      </c>
      <c r="H15" s="307">
        <v>177.26</v>
      </c>
      <c r="I15" s="99">
        <f t="shared" si="3"/>
        <v>150</v>
      </c>
      <c r="J15" s="485"/>
    </row>
    <row r="16" spans="1:101" x14ac:dyDescent="0.25">
      <c r="A16" s="512"/>
      <c r="B16" s="310">
        <v>42893</v>
      </c>
      <c r="C16" s="283" t="s">
        <v>510</v>
      </c>
      <c r="D16" s="210" t="s">
        <v>495</v>
      </c>
      <c r="E16" s="306" t="s">
        <v>128</v>
      </c>
      <c r="F16" s="256">
        <v>224</v>
      </c>
      <c r="G16" s="33">
        <f t="shared" si="2"/>
        <v>3.3899999999999864</v>
      </c>
      <c r="H16" s="99">
        <v>220.61</v>
      </c>
      <c r="I16" s="99">
        <f t="shared" si="3"/>
        <v>186.66666666666669</v>
      </c>
      <c r="J16" s="485"/>
    </row>
    <row r="17" spans="1:10" x14ac:dyDescent="0.25">
      <c r="A17" s="513"/>
      <c r="B17" s="310">
        <v>42864</v>
      </c>
      <c r="C17" s="239" t="s">
        <v>496</v>
      </c>
      <c r="D17" s="35" t="s">
        <v>443</v>
      </c>
      <c r="E17" s="306" t="s">
        <v>128</v>
      </c>
      <c r="F17" s="256">
        <v>49.9</v>
      </c>
      <c r="G17" s="33">
        <f t="shared" si="2"/>
        <v>1.8399999999999963</v>
      </c>
      <c r="H17" s="99">
        <v>48.06</v>
      </c>
      <c r="I17" s="99">
        <f t="shared" si="3"/>
        <v>41.583333333333336</v>
      </c>
      <c r="J17" s="486"/>
    </row>
    <row r="18" spans="1:10" x14ac:dyDescent="0.25">
      <c r="A18" s="511">
        <v>42892</v>
      </c>
      <c r="B18" s="310">
        <v>42892</v>
      </c>
      <c r="C18" s="239" t="s">
        <v>551</v>
      </c>
      <c r="D18" s="35" t="s">
        <v>483</v>
      </c>
      <c r="E18" s="306" t="s">
        <v>8</v>
      </c>
      <c r="F18" s="256">
        <v>70</v>
      </c>
      <c r="G18" s="33">
        <f t="shared" si="2"/>
        <v>0</v>
      </c>
      <c r="H18" s="307">
        <v>70</v>
      </c>
      <c r="I18" s="99">
        <f t="shared" si="3"/>
        <v>58.333333333333336</v>
      </c>
      <c r="J18" s="514">
        <v>290</v>
      </c>
    </row>
    <row r="19" spans="1:10" x14ac:dyDescent="0.25">
      <c r="A19" s="512"/>
      <c r="B19" s="310">
        <v>42892</v>
      </c>
      <c r="C19" s="120" t="s">
        <v>553</v>
      </c>
      <c r="D19" s="35" t="s">
        <v>548</v>
      </c>
      <c r="E19" s="306" t="s">
        <v>8</v>
      </c>
      <c r="F19" s="256">
        <v>70</v>
      </c>
      <c r="G19" s="33">
        <f t="shared" si="2"/>
        <v>0</v>
      </c>
      <c r="H19" s="307">
        <v>70</v>
      </c>
      <c r="I19" s="99">
        <f t="shared" si="3"/>
        <v>58.333333333333336</v>
      </c>
      <c r="J19" s="514"/>
    </row>
    <row r="20" spans="1:10" x14ac:dyDescent="0.25">
      <c r="A20" s="512"/>
      <c r="B20" s="310">
        <v>42892</v>
      </c>
      <c r="C20" s="212" t="s">
        <v>552</v>
      </c>
      <c r="D20" s="35" t="s">
        <v>460</v>
      </c>
      <c r="E20" s="306" t="s">
        <v>8</v>
      </c>
      <c r="F20" s="256">
        <v>70</v>
      </c>
      <c r="G20" s="33">
        <f t="shared" si="2"/>
        <v>0</v>
      </c>
      <c r="H20" s="307">
        <v>70</v>
      </c>
      <c r="I20" s="99">
        <f t="shared" si="3"/>
        <v>58.333333333333336</v>
      </c>
      <c r="J20" s="514"/>
    </row>
    <row r="21" spans="1:10" x14ac:dyDescent="0.25">
      <c r="A21" s="513"/>
      <c r="B21" s="310">
        <v>42893</v>
      </c>
      <c r="C21" s="107" t="s">
        <v>550</v>
      </c>
      <c r="D21" s="35" t="s">
        <v>549</v>
      </c>
      <c r="E21" s="306" t="s">
        <v>8</v>
      </c>
      <c r="F21" s="256">
        <v>80</v>
      </c>
      <c r="G21" s="33">
        <f t="shared" si="2"/>
        <v>0</v>
      </c>
      <c r="H21" s="307">
        <v>80</v>
      </c>
      <c r="I21" s="99">
        <f t="shared" si="3"/>
        <v>66.666666666666671</v>
      </c>
      <c r="J21" s="514"/>
    </row>
    <row r="22" spans="1:10" x14ac:dyDescent="0.25">
      <c r="A22" s="310">
        <v>42893</v>
      </c>
      <c r="B22" s="310">
        <v>42893</v>
      </c>
      <c r="C22" s="315" t="s">
        <v>503</v>
      </c>
      <c r="D22" s="35" t="s">
        <v>367</v>
      </c>
      <c r="E22" s="35" t="s">
        <v>202</v>
      </c>
      <c r="F22" s="254">
        <v>180</v>
      </c>
      <c r="G22" s="33">
        <f t="shared" si="2"/>
        <v>0</v>
      </c>
      <c r="H22" s="99">
        <v>180</v>
      </c>
      <c r="I22" s="99">
        <f>+F22/1.2</f>
        <v>150</v>
      </c>
      <c r="J22" s="99">
        <v>180</v>
      </c>
    </row>
    <row r="23" spans="1:10" x14ac:dyDescent="0.25">
      <c r="A23" s="310">
        <v>42893</v>
      </c>
      <c r="B23" s="310">
        <v>42893</v>
      </c>
      <c r="C23" s="287" t="s">
        <v>504</v>
      </c>
      <c r="D23" s="43" t="s">
        <v>319</v>
      </c>
      <c r="E23" s="35" t="s">
        <v>202</v>
      </c>
      <c r="F23" s="256">
        <v>435</v>
      </c>
      <c r="G23" s="33">
        <f t="shared" ref="G23:G26" si="13">+F23-H23</f>
        <v>0</v>
      </c>
      <c r="H23" s="99">
        <f>+F23</f>
        <v>435</v>
      </c>
      <c r="I23" s="99">
        <f t="shared" ref="I23:I26" si="14">+F23/1.2</f>
        <v>362.5</v>
      </c>
      <c r="J23" s="307">
        <v>435</v>
      </c>
    </row>
    <row r="24" spans="1:10" x14ac:dyDescent="0.25">
      <c r="A24" s="494">
        <v>42894</v>
      </c>
      <c r="B24" s="310">
        <v>42892</v>
      </c>
      <c r="C24" s="316" t="s">
        <v>546</v>
      </c>
      <c r="D24" s="43" t="s">
        <v>545</v>
      </c>
      <c r="E24" s="35" t="s">
        <v>8</v>
      </c>
      <c r="F24" s="256">
        <v>60</v>
      </c>
      <c r="G24" s="33">
        <f t="shared" si="13"/>
        <v>0</v>
      </c>
      <c r="H24" s="99">
        <f t="shared" ref="H24:H26" si="15">+F24</f>
        <v>60</v>
      </c>
      <c r="I24" s="99">
        <f t="shared" si="14"/>
        <v>50</v>
      </c>
      <c r="J24" s="484">
        <v>190</v>
      </c>
    </row>
    <row r="25" spans="1:10" x14ac:dyDescent="0.25">
      <c r="A25" s="510"/>
      <c r="B25" s="310">
        <v>42892</v>
      </c>
      <c r="C25" s="317" t="s">
        <v>542</v>
      </c>
      <c r="D25" s="43" t="s">
        <v>543</v>
      </c>
      <c r="E25" s="35" t="s">
        <v>8</v>
      </c>
      <c r="F25" s="256">
        <v>50</v>
      </c>
      <c r="G25" s="33">
        <f t="shared" si="13"/>
        <v>0</v>
      </c>
      <c r="H25" s="99">
        <f t="shared" si="15"/>
        <v>50</v>
      </c>
      <c r="I25" s="99">
        <f t="shared" si="14"/>
        <v>41.666666666666671</v>
      </c>
      <c r="J25" s="485"/>
    </row>
    <row r="26" spans="1:10" x14ac:dyDescent="0.25">
      <c r="A26" s="495"/>
      <c r="B26" s="310">
        <v>42892</v>
      </c>
      <c r="C26" s="287" t="s">
        <v>547</v>
      </c>
      <c r="D26" s="43" t="s">
        <v>544</v>
      </c>
      <c r="E26" s="35" t="s">
        <v>8</v>
      </c>
      <c r="F26" s="256">
        <v>80</v>
      </c>
      <c r="G26" s="33">
        <f t="shared" si="13"/>
        <v>0</v>
      </c>
      <c r="H26" s="99">
        <f t="shared" si="15"/>
        <v>80</v>
      </c>
      <c r="I26" s="99">
        <f t="shared" si="14"/>
        <v>66.666666666666671</v>
      </c>
      <c r="J26" s="486"/>
    </row>
    <row r="27" spans="1:10" x14ac:dyDescent="0.25">
      <c r="A27" s="310">
        <v>42894</v>
      </c>
      <c r="B27" s="310">
        <v>42893</v>
      </c>
      <c r="C27" s="288" t="s">
        <v>502</v>
      </c>
      <c r="D27" s="184" t="s">
        <v>330</v>
      </c>
      <c r="E27" s="306" t="s">
        <v>128</v>
      </c>
      <c r="F27" s="256">
        <v>49.9</v>
      </c>
      <c r="G27" s="33">
        <f>+F27-H27</f>
        <v>1.8399999999999963</v>
      </c>
      <c r="H27" s="307">
        <v>48.06</v>
      </c>
      <c r="I27" s="99">
        <f>+F27/1.2</f>
        <v>41.583333333333336</v>
      </c>
      <c r="J27" s="307">
        <v>48.06</v>
      </c>
    </row>
    <row r="28" spans="1:10" x14ac:dyDescent="0.25">
      <c r="A28" s="310">
        <v>42894</v>
      </c>
      <c r="B28" s="310">
        <v>42893</v>
      </c>
      <c r="C28" s="287" t="s">
        <v>506</v>
      </c>
      <c r="D28" s="43" t="s">
        <v>505</v>
      </c>
      <c r="E28" s="35" t="s">
        <v>202</v>
      </c>
      <c r="F28" s="254">
        <v>180</v>
      </c>
      <c r="G28" s="33">
        <f>+F28-H28</f>
        <v>0</v>
      </c>
      <c r="H28" s="99">
        <v>180</v>
      </c>
      <c r="I28" s="99">
        <f>+F28/1.2</f>
        <v>150</v>
      </c>
      <c r="J28" s="99">
        <v>180</v>
      </c>
    </row>
    <row r="29" spans="1:10" x14ac:dyDescent="0.25">
      <c r="A29" s="310">
        <v>42895</v>
      </c>
      <c r="B29" s="310">
        <v>42836</v>
      </c>
      <c r="C29" s="283" t="s">
        <v>402</v>
      </c>
      <c r="D29" s="290" t="s">
        <v>403</v>
      </c>
      <c r="E29" s="291" t="s">
        <v>128</v>
      </c>
      <c r="F29" s="292">
        <v>49.9</v>
      </c>
      <c r="G29" s="293">
        <f>+F29-H29</f>
        <v>1.8399999999999963</v>
      </c>
      <c r="H29" s="294">
        <v>48.06</v>
      </c>
      <c r="I29" s="294">
        <f>+F29/1.2</f>
        <v>41.583333333333336</v>
      </c>
      <c r="J29" s="295">
        <v>48.06</v>
      </c>
    </row>
    <row r="30" spans="1:10" x14ac:dyDescent="0.25">
      <c r="A30" s="310">
        <v>42898</v>
      </c>
      <c r="B30" s="310">
        <v>42849</v>
      </c>
      <c r="C30" s="283" t="s">
        <v>373</v>
      </c>
      <c r="D30" s="184" t="s">
        <v>372</v>
      </c>
      <c r="E30" s="306" t="s">
        <v>128</v>
      </c>
      <c r="F30" s="256">
        <v>49.9</v>
      </c>
      <c r="G30" s="33">
        <f>+F30-H30</f>
        <v>1.8399999999999963</v>
      </c>
      <c r="H30" s="307">
        <v>48.06</v>
      </c>
      <c r="I30" s="99">
        <f>+F30/1.2</f>
        <v>41.583333333333336</v>
      </c>
      <c r="J30" s="307">
        <v>48.06</v>
      </c>
    </row>
    <row r="31" spans="1:10" x14ac:dyDescent="0.25">
      <c r="A31" s="310">
        <v>42898</v>
      </c>
      <c r="B31" s="289">
        <v>42740</v>
      </c>
      <c r="C31" s="296" t="s">
        <v>225</v>
      </c>
      <c r="D31" s="297" t="s">
        <v>320</v>
      </c>
      <c r="E31" s="298" t="s">
        <v>128</v>
      </c>
      <c r="F31" s="292">
        <v>49.9</v>
      </c>
      <c r="G31" s="293">
        <f>+F31-H31</f>
        <v>1.8399999999999963</v>
      </c>
      <c r="H31" s="295">
        <v>48.06</v>
      </c>
      <c r="I31" s="294">
        <f>+F31/1.2</f>
        <v>41.583333333333336</v>
      </c>
      <c r="J31" s="307">
        <v>48.06</v>
      </c>
    </row>
    <row r="32" spans="1:10" x14ac:dyDescent="0.25">
      <c r="A32" s="494">
        <v>42898</v>
      </c>
      <c r="B32" s="310">
        <v>42836</v>
      </c>
      <c r="C32" s="285" t="s">
        <v>375</v>
      </c>
      <c r="D32" s="43" t="s">
        <v>227</v>
      </c>
      <c r="E32" s="306" t="s">
        <v>128</v>
      </c>
      <c r="F32" s="256">
        <v>49.9</v>
      </c>
      <c r="G32" s="33">
        <f t="shared" si="2"/>
        <v>1.8399999999999963</v>
      </c>
      <c r="H32" s="307">
        <v>48.06</v>
      </c>
      <c r="I32" s="99">
        <f t="shared" si="3"/>
        <v>41.583333333333336</v>
      </c>
      <c r="J32" s="484">
        <v>144.18</v>
      </c>
    </row>
    <row r="33" spans="1:11" x14ac:dyDescent="0.25">
      <c r="A33" s="510"/>
      <c r="B33" s="310">
        <v>42866</v>
      </c>
      <c r="C33" s="286" t="s">
        <v>435</v>
      </c>
      <c r="D33" s="43" t="s">
        <v>319</v>
      </c>
      <c r="E33" s="306" t="s">
        <v>128</v>
      </c>
      <c r="F33" s="256">
        <v>49.9</v>
      </c>
      <c r="G33" s="33">
        <f t="shared" si="2"/>
        <v>1.8399999999999963</v>
      </c>
      <c r="H33" s="307">
        <v>48.06</v>
      </c>
      <c r="I33" s="99">
        <f t="shared" si="3"/>
        <v>41.583333333333336</v>
      </c>
      <c r="J33" s="485"/>
    </row>
    <row r="34" spans="1:11" x14ac:dyDescent="0.25">
      <c r="A34" s="495"/>
      <c r="B34" s="310">
        <v>42893</v>
      </c>
      <c r="C34" s="287" t="s">
        <v>500</v>
      </c>
      <c r="D34" s="43" t="s">
        <v>437</v>
      </c>
      <c r="E34" s="306" t="s">
        <v>128</v>
      </c>
      <c r="F34" s="256">
        <v>49.9</v>
      </c>
      <c r="G34" s="33">
        <f t="shared" ref="G34" si="16">+F34-H34</f>
        <v>1.8399999999999963</v>
      </c>
      <c r="H34" s="307">
        <v>48.06</v>
      </c>
      <c r="I34" s="99">
        <f t="shared" ref="I34" si="17">+F34/1.2</f>
        <v>41.583333333333336</v>
      </c>
      <c r="J34" s="486"/>
    </row>
    <row r="35" spans="1:11" x14ac:dyDescent="0.25">
      <c r="A35" s="494">
        <v>42899</v>
      </c>
      <c r="B35" s="310">
        <v>42899</v>
      </c>
      <c r="C35" s="239" t="s">
        <v>511</v>
      </c>
      <c r="D35" s="287" t="s">
        <v>512</v>
      </c>
      <c r="E35" s="306" t="s">
        <v>128</v>
      </c>
      <c r="F35" s="256">
        <v>49.9</v>
      </c>
      <c r="G35" s="33">
        <f t="shared" ref="G35" si="18">+F35-H35</f>
        <v>1.8399999999999963</v>
      </c>
      <c r="H35" s="307">
        <v>48.06</v>
      </c>
      <c r="I35" s="99">
        <f t="shared" ref="I35" si="19">+F35/1.2</f>
        <v>41.583333333333336</v>
      </c>
      <c r="J35" s="484">
        <v>92.12</v>
      </c>
    </row>
    <row r="36" spans="1:11" x14ac:dyDescent="0.25">
      <c r="A36" s="495"/>
      <c r="B36" s="310">
        <v>42747</v>
      </c>
      <c r="C36" s="107" t="s">
        <v>507</v>
      </c>
      <c r="D36" s="315" t="s">
        <v>508</v>
      </c>
      <c r="E36" s="306" t="s">
        <v>128</v>
      </c>
      <c r="F36" s="256">
        <v>49.9</v>
      </c>
      <c r="G36" s="33">
        <f t="shared" ref="G36" si="20">+F36-H36</f>
        <v>1.8399999999999963</v>
      </c>
      <c r="H36" s="307">
        <v>48.06</v>
      </c>
      <c r="I36" s="99">
        <f t="shared" ref="I36" si="21">+F36/1.2</f>
        <v>41.583333333333336</v>
      </c>
      <c r="J36" s="486"/>
    </row>
    <row r="37" spans="1:11" x14ac:dyDescent="0.25">
      <c r="A37" s="310">
        <v>42900</v>
      </c>
      <c r="B37" s="310">
        <v>42893</v>
      </c>
      <c r="C37" s="287" t="s">
        <v>509</v>
      </c>
      <c r="D37" s="43" t="s">
        <v>154</v>
      </c>
      <c r="E37" s="298" t="s">
        <v>128</v>
      </c>
      <c r="F37" s="256">
        <v>180</v>
      </c>
      <c r="G37" s="33">
        <f t="shared" ref="G37:G69" si="22">+F37-H37</f>
        <v>2.7400000000000091</v>
      </c>
      <c r="H37" s="307">
        <v>177.26</v>
      </c>
      <c r="I37" s="99">
        <f t="shared" ref="I37:I69" si="23">+F37/1.2</f>
        <v>150</v>
      </c>
      <c r="J37" s="307">
        <v>177.26</v>
      </c>
    </row>
    <row r="38" spans="1:11" x14ac:dyDescent="0.25">
      <c r="A38" s="435">
        <v>42901</v>
      </c>
      <c r="B38" s="310">
        <v>42737</v>
      </c>
      <c r="C38" s="212" t="s">
        <v>377</v>
      </c>
      <c r="D38" s="43" t="s">
        <v>376</v>
      </c>
      <c r="E38" s="306" t="s">
        <v>128</v>
      </c>
      <c r="F38" s="256">
        <v>49.9</v>
      </c>
      <c r="G38" s="33">
        <f t="shared" si="22"/>
        <v>1.8399999999999963</v>
      </c>
      <c r="H38" s="307">
        <v>48.06</v>
      </c>
      <c r="I38" s="99">
        <f t="shared" si="23"/>
        <v>41.583333333333336</v>
      </c>
      <c r="J38" s="484">
        <v>92.12</v>
      </c>
    </row>
    <row r="39" spans="1:11" x14ac:dyDescent="0.25">
      <c r="A39" s="437"/>
      <c r="B39" s="301">
        <v>42737</v>
      </c>
      <c r="C39" s="165" t="s">
        <v>325</v>
      </c>
      <c r="D39" s="43" t="s">
        <v>272</v>
      </c>
      <c r="E39" s="306" t="s">
        <v>128</v>
      </c>
      <c r="F39" s="256">
        <v>49.9</v>
      </c>
      <c r="G39" s="33">
        <f t="shared" si="22"/>
        <v>1.8399999999999963</v>
      </c>
      <c r="H39" s="307">
        <v>48.06</v>
      </c>
      <c r="I39" s="99">
        <f t="shared" si="23"/>
        <v>41.583333333333336</v>
      </c>
      <c r="J39" s="486"/>
    </row>
    <row r="40" spans="1:11" x14ac:dyDescent="0.25">
      <c r="A40" s="301">
        <v>42902</v>
      </c>
      <c r="B40" s="304">
        <v>42737</v>
      </c>
      <c r="C40" s="167" t="s">
        <v>138</v>
      </c>
      <c r="D40" s="43" t="s">
        <v>139</v>
      </c>
      <c r="E40" s="35" t="s">
        <v>11</v>
      </c>
      <c r="F40" s="256">
        <v>49.9</v>
      </c>
      <c r="G40" s="300">
        <f>+F40-H40</f>
        <v>0.89999999999999858</v>
      </c>
      <c r="H40" s="307">
        <v>49</v>
      </c>
      <c r="I40" s="99">
        <f>+F40/1.2</f>
        <v>41.583333333333336</v>
      </c>
      <c r="J40" s="307">
        <v>49.9</v>
      </c>
    </row>
    <row r="41" spans="1:11" x14ac:dyDescent="0.25">
      <c r="A41" s="301">
        <v>42902</v>
      </c>
      <c r="B41" s="310">
        <v>42808</v>
      </c>
      <c r="C41" s="160" t="s">
        <v>317</v>
      </c>
      <c r="D41" s="107" t="s">
        <v>316</v>
      </c>
      <c r="E41" s="35" t="s">
        <v>11</v>
      </c>
      <c r="F41" s="256">
        <v>49.9</v>
      </c>
      <c r="G41" s="300">
        <f t="shared" ref="G41" si="24">+F41-H41</f>
        <v>0.89999999999999858</v>
      </c>
      <c r="H41" s="307">
        <v>49</v>
      </c>
      <c r="I41" s="99">
        <f t="shared" ref="I41" si="25">+F41/1.2</f>
        <v>41.583333333333336</v>
      </c>
      <c r="J41" s="307">
        <v>49.9</v>
      </c>
    </row>
    <row r="42" spans="1:11" x14ac:dyDescent="0.25">
      <c r="A42" s="301">
        <v>42902</v>
      </c>
      <c r="B42" s="310">
        <v>42912</v>
      </c>
      <c r="C42" s="126" t="s">
        <v>519</v>
      </c>
      <c r="D42" s="287" t="s">
        <v>518</v>
      </c>
      <c r="E42" s="306" t="s">
        <v>202</v>
      </c>
      <c r="F42" s="254">
        <v>180</v>
      </c>
      <c r="G42" s="33">
        <f>+F42-H42</f>
        <v>0</v>
      </c>
      <c r="H42" s="99">
        <v>180</v>
      </c>
      <c r="I42" s="99">
        <f>+F42/1.2</f>
        <v>150</v>
      </c>
      <c r="J42" s="99">
        <v>180</v>
      </c>
    </row>
    <row r="43" spans="1:11" x14ac:dyDescent="0.25">
      <c r="A43" s="435">
        <v>42902</v>
      </c>
      <c r="B43" s="310">
        <v>42835</v>
      </c>
      <c r="C43" s="107" t="s">
        <v>322</v>
      </c>
      <c r="D43" s="43" t="s">
        <v>382</v>
      </c>
      <c r="E43" s="306" t="s">
        <v>128</v>
      </c>
      <c r="F43" s="256">
        <v>49.9</v>
      </c>
      <c r="G43" s="33">
        <f t="shared" si="22"/>
        <v>1.8399999999999963</v>
      </c>
      <c r="H43" s="307">
        <v>48.06</v>
      </c>
      <c r="I43" s="99">
        <f t="shared" si="23"/>
        <v>41.583333333333336</v>
      </c>
      <c r="J43" s="484">
        <v>325.14</v>
      </c>
    </row>
    <row r="44" spans="1:11" x14ac:dyDescent="0.25">
      <c r="A44" s="437"/>
      <c r="B44" s="310">
        <v>42899</v>
      </c>
      <c r="C44" s="239" t="s">
        <v>513</v>
      </c>
      <c r="D44" s="287" t="s">
        <v>512</v>
      </c>
      <c r="E44" s="306" t="s">
        <v>128</v>
      </c>
      <c r="F44" s="256">
        <v>427.5</v>
      </c>
      <c r="G44" s="33">
        <f t="shared" si="22"/>
        <v>6.2400000000000091</v>
      </c>
      <c r="H44" s="307">
        <v>421.26</v>
      </c>
      <c r="I44" s="99">
        <f t="shared" si="23"/>
        <v>356.25</v>
      </c>
      <c r="J44" s="486"/>
    </row>
    <row r="45" spans="1:11" x14ac:dyDescent="0.25">
      <c r="A45" s="304">
        <v>42906</v>
      </c>
      <c r="B45" s="308">
        <v>42905</v>
      </c>
      <c r="C45" s="126" t="s">
        <v>515</v>
      </c>
      <c r="D45" s="68" t="s">
        <v>133</v>
      </c>
      <c r="E45" s="35" t="s">
        <v>11</v>
      </c>
      <c r="F45" s="256">
        <v>350</v>
      </c>
      <c r="G45" s="33">
        <f>+F45-H45</f>
        <v>0</v>
      </c>
      <c r="H45" s="307">
        <v>350</v>
      </c>
      <c r="I45" s="99">
        <f>+F45/1.2</f>
        <v>291.66666666666669</v>
      </c>
      <c r="J45" s="307">
        <v>350</v>
      </c>
    </row>
    <row r="46" spans="1:11" x14ac:dyDescent="0.25">
      <c r="A46" s="304">
        <v>42906</v>
      </c>
      <c r="B46" s="310">
        <v>42899</v>
      </c>
      <c r="C46" s="299" t="s">
        <v>514</v>
      </c>
      <c r="D46" s="43" t="s">
        <v>330</v>
      </c>
      <c r="E46" s="306" t="s">
        <v>128</v>
      </c>
      <c r="F46" s="256">
        <v>427.5</v>
      </c>
      <c r="G46" s="33">
        <f t="shared" ref="G46" si="26">+F46-H46</f>
        <v>6.2400000000000091</v>
      </c>
      <c r="H46" s="307">
        <v>421.26</v>
      </c>
      <c r="I46" s="99">
        <f t="shared" si="23"/>
        <v>356.25</v>
      </c>
      <c r="J46" s="307">
        <v>421.26</v>
      </c>
    </row>
    <row r="47" spans="1:11" x14ac:dyDescent="0.25">
      <c r="A47" s="301">
        <v>42906</v>
      </c>
      <c r="B47" s="310">
        <v>42912</v>
      </c>
      <c r="C47" s="126" t="s">
        <v>521</v>
      </c>
      <c r="D47" s="107" t="s">
        <v>520</v>
      </c>
      <c r="E47" s="35" t="s">
        <v>202</v>
      </c>
      <c r="F47" s="256">
        <v>435</v>
      </c>
      <c r="G47" s="33">
        <f t="shared" ref="G47" si="27">+F47-H47</f>
        <v>0</v>
      </c>
      <c r="H47" s="99">
        <f>+F47</f>
        <v>435</v>
      </c>
      <c r="I47" s="99">
        <f t="shared" ref="I47" si="28">+F47/1.2</f>
        <v>362.5</v>
      </c>
      <c r="J47" s="307">
        <v>435</v>
      </c>
      <c r="K47" s="169"/>
    </row>
    <row r="48" spans="1:11" ht="15.75" x14ac:dyDescent="0.25">
      <c r="A48" s="304">
        <v>42907</v>
      </c>
      <c r="B48" s="310">
        <v>42737</v>
      </c>
      <c r="C48" s="259" t="s">
        <v>289</v>
      </c>
      <c r="D48" s="43" t="s">
        <v>290</v>
      </c>
      <c r="E48" s="291" t="s">
        <v>128</v>
      </c>
      <c r="F48" s="256">
        <v>49.9</v>
      </c>
      <c r="G48" s="33">
        <f t="shared" ref="G48" si="29">+F48-H48</f>
        <v>1.8399999999999963</v>
      </c>
      <c r="H48" s="99">
        <v>48.06</v>
      </c>
      <c r="I48" s="99">
        <f t="shared" ref="I48" si="30">+F48/1.2</f>
        <v>41.583333333333336</v>
      </c>
      <c r="J48" s="307">
        <v>48.06</v>
      </c>
      <c r="K48" s="169"/>
    </row>
    <row r="49" spans="1:11" x14ac:dyDescent="0.25">
      <c r="A49" s="282">
        <v>42907</v>
      </c>
      <c r="B49" s="304">
        <v>42737</v>
      </c>
      <c r="C49" s="43" t="s">
        <v>157</v>
      </c>
      <c r="D49" s="43" t="s">
        <v>139</v>
      </c>
      <c r="E49" s="35" t="s">
        <v>11</v>
      </c>
      <c r="F49" s="36">
        <v>270</v>
      </c>
      <c r="G49" s="300">
        <f t="shared" ref="G49" si="31">+F49-H49</f>
        <v>0</v>
      </c>
      <c r="H49" s="33">
        <v>270</v>
      </c>
      <c r="I49" s="99">
        <f t="shared" ref="I49" si="32">+F49/1.2</f>
        <v>225</v>
      </c>
      <c r="J49" s="99">
        <v>270</v>
      </c>
    </row>
    <row r="50" spans="1:11" x14ac:dyDescent="0.25">
      <c r="A50" s="441">
        <v>42909</v>
      </c>
      <c r="B50" s="506">
        <v>42836</v>
      </c>
      <c r="C50" s="505" t="s">
        <v>375</v>
      </c>
      <c r="D50" s="43" t="s">
        <v>227</v>
      </c>
      <c r="E50" s="306" t="s">
        <v>128</v>
      </c>
      <c r="F50" s="256">
        <v>49.9</v>
      </c>
      <c r="G50" s="33">
        <f t="shared" ref="G50:G65" si="33">+F50-H50</f>
        <v>1.8399999999999963</v>
      </c>
      <c r="H50" s="307">
        <v>48.06</v>
      </c>
      <c r="I50" s="99">
        <f t="shared" ref="I50:I65" si="34">+F50/1.2</f>
        <v>41.583333333333336</v>
      </c>
      <c r="J50" s="484">
        <v>192.75</v>
      </c>
    </row>
    <row r="51" spans="1:11" x14ac:dyDescent="0.25">
      <c r="A51" s="441"/>
      <c r="B51" s="506"/>
      <c r="C51" s="505"/>
      <c r="D51" s="43" t="s">
        <v>227</v>
      </c>
      <c r="E51" s="306" t="s">
        <v>128</v>
      </c>
      <c r="F51" s="256">
        <v>147</v>
      </c>
      <c r="G51" s="33">
        <f t="shared" si="33"/>
        <v>2.3100000000000023</v>
      </c>
      <c r="H51" s="307">
        <v>144.69</v>
      </c>
      <c r="I51" s="99">
        <f t="shared" si="34"/>
        <v>122.5</v>
      </c>
      <c r="J51" s="486"/>
    </row>
    <row r="52" spans="1:11" x14ac:dyDescent="0.25">
      <c r="A52" s="301">
        <v>42912</v>
      </c>
      <c r="B52" s="310">
        <v>42878</v>
      </c>
      <c r="C52" s="118" t="s">
        <v>463</v>
      </c>
      <c r="D52" s="107" t="s">
        <v>456</v>
      </c>
      <c r="E52" s="306" t="s">
        <v>128</v>
      </c>
      <c r="F52" s="256">
        <v>49.9</v>
      </c>
      <c r="G52" s="33">
        <f>+F52-H52</f>
        <v>1.8399999999999963</v>
      </c>
      <c r="H52" s="307">
        <v>48.06</v>
      </c>
      <c r="I52" s="99">
        <f>+F52/1.2</f>
        <v>41.583333333333336</v>
      </c>
      <c r="J52" s="307">
        <v>49.9</v>
      </c>
    </row>
    <row r="53" spans="1:11" x14ac:dyDescent="0.25">
      <c r="A53" s="435">
        <v>42912</v>
      </c>
      <c r="B53" s="308">
        <v>42905</v>
      </c>
      <c r="C53" s="118" t="s">
        <v>516</v>
      </c>
      <c r="D53" s="239" t="s">
        <v>517</v>
      </c>
      <c r="E53" s="306" t="s">
        <v>128</v>
      </c>
      <c r="F53" s="254">
        <v>180</v>
      </c>
      <c r="G53" s="33">
        <f t="shared" si="33"/>
        <v>0</v>
      </c>
      <c r="H53" s="99">
        <v>180</v>
      </c>
      <c r="I53" s="99">
        <f t="shared" si="34"/>
        <v>150</v>
      </c>
      <c r="J53" s="484">
        <v>225.29</v>
      </c>
    </row>
    <row r="54" spans="1:11" x14ac:dyDescent="0.25">
      <c r="A54" s="437"/>
      <c r="B54" s="310">
        <v>42786</v>
      </c>
      <c r="C54" s="165" t="s">
        <v>294</v>
      </c>
      <c r="D54" s="43" t="s">
        <v>154</v>
      </c>
      <c r="E54" s="306" t="s">
        <v>128</v>
      </c>
      <c r="F54" s="256">
        <v>49.9</v>
      </c>
      <c r="G54" s="33">
        <f t="shared" si="33"/>
        <v>1.8399999999999963</v>
      </c>
      <c r="H54" s="307">
        <v>48.06</v>
      </c>
      <c r="I54" s="99">
        <f t="shared" si="34"/>
        <v>41.583333333333336</v>
      </c>
      <c r="J54" s="486"/>
    </row>
    <row r="55" spans="1:11" x14ac:dyDescent="0.25">
      <c r="A55" s="435">
        <v>42913</v>
      </c>
      <c r="B55" s="310">
        <v>42913</v>
      </c>
      <c r="C55" s="120" t="s">
        <v>531</v>
      </c>
      <c r="D55" s="210" t="s">
        <v>443</v>
      </c>
      <c r="E55" s="306" t="s">
        <v>8</v>
      </c>
      <c r="F55" s="254">
        <v>180</v>
      </c>
      <c r="G55" s="33">
        <f t="shared" si="33"/>
        <v>0</v>
      </c>
      <c r="H55" s="99">
        <v>180</v>
      </c>
      <c r="I55" s="99">
        <f t="shared" si="34"/>
        <v>150</v>
      </c>
      <c r="J55" s="484">
        <v>270</v>
      </c>
      <c r="K55" s="169"/>
    </row>
    <row r="56" spans="1:11" x14ac:dyDescent="0.25">
      <c r="A56" s="437"/>
      <c r="B56" s="309">
        <v>42852</v>
      </c>
      <c r="C56" s="118" t="s">
        <v>537</v>
      </c>
      <c r="D56" s="43" t="s">
        <v>526</v>
      </c>
      <c r="E56" s="306" t="s">
        <v>8</v>
      </c>
      <c r="F56" s="254">
        <v>90</v>
      </c>
      <c r="G56" s="33">
        <f t="shared" si="33"/>
        <v>0</v>
      </c>
      <c r="H56" s="99">
        <v>90</v>
      </c>
      <c r="I56" s="99">
        <f t="shared" si="34"/>
        <v>75</v>
      </c>
      <c r="J56" s="486"/>
      <c r="K56" s="169"/>
    </row>
    <row r="57" spans="1:11" x14ac:dyDescent="0.25">
      <c r="A57" s="435">
        <v>42913</v>
      </c>
      <c r="B57" s="310">
        <v>42913</v>
      </c>
      <c r="C57" s="126" t="s">
        <v>536</v>
      </c>
      <c r="D57" s="185" t="s">
        <v>527</v>
      </c>
      <c r="E57" s="306" t="s">
        <v>8</v>
      </c>
      <c r="F57" s="254">
        <v>30</v>
      </c>
      <c r="G57" s="33">
        <f>+F57-H57</f>
        <v>0</v>
      </c>
      <c r="H57" s="99">
        <v>30</v>
      </c>
      <c r="I57" s="99">
        <f>+F57/1.2</f>
        <v>25</v>
      </c>
      <c r="J57" s="451">
        <v>330</v>
      </c>
      <c r="K57" s="169"/>
    </row>
    <row r="58" spans="1:11" x14ac:dyDescent="0.25">
      <c r="A58" s="436"/>
      <c r="B58" s="310">
        <v>42913</v>
      </c>
      <c r="C58" s="120" t="s">
        <v>533</v>
      </c>
      <c r="D58" s="43" t="s">
        <v>528</v>
      </c>
      <c r="E58" s="306" t="s">
        <v>8</v>
      </c>
      <c r="F58" s="254">
        <v>70</v>
      </c>
      <c r="G58" s="33">
        <f>+F58-H58</f>
        <v>0</v>
      </c>
      <c r="H58" s="99">
        <v>70</v>
      </c>
      <c r="I58" s="99">
        <f>+F58/1.2</f>
        <v>58.333333333333336</v>
      </c>
      <c r="J58" s="459"/>
      <c r="K58" s="169"/>
    </row>
    <row r="59" spans="1:11" x14ac:dyDescent="0.25">
      <c r="A59" s="436"/>
      <c r="B59" s="310">
        <v>42913</v>
      </c>
      <c r="C59" s="118" t="s">
        <v>534</v>
      </c>
      <c r="D59" s="43" t="s">
        <v>529</v>
      </c>
      <c r="E59" s="306" t="s">
        <v>8</v>
      </c>
      <c r="F59" s="254">
        <v>90</v>
      </c>
      <c r="G59" s="33">
        <f>+F59-H59</f>
        <v>0</v>
      </c>
      <c r="H59" s="99">
        <v>90</v>
      </c>
      <c r="I59" s="99">
        <f>+F59/1.2</f>
        <v>75</v>
      </c>
      <c r="J59" s="459"/>
      <c r="K59" s="169"/>
    </row>
    <row r="60" spans="1:11" x14ac:dyDescent="0.25">
      <c r="A60" s="436"/>
      <c r="B60" s="310">
        <v>42913</v>
      </c>
      <c r="C60" s="212" t="s">
        <v>532</v>
      </c>
      <c r="D60" s="43" t="s">
        <v>335</v>
      </c>
      <c r="E60" s="306" t="s">
        <v>8</v>
      </c>
      <c r="F60" s="254">
        <v>60</v>
      </c>
      <c r="G60" s="33">
        <f>+F60-H60</f>
        <v>0</v>
      </c>
      <c r="H60" s="99">
        <v>60</v>
      </c>
      <c r="I60" s="99">
        <f>+F60/1.2</f>
        <v>50</v>
      </c>
      <c r="J60" s="459"/>
      <c r="K60" s="169"/>
    </row>
    <row r="61" spans="1:11" x14ac:dyDescent="0.25">
      <c r="A61" s="437"/>
      <c r="B61" s="310">
        <v>42913</v>
      </c>
      <c r="C61" s="118" t="s">
        <v>535</v>
      </c>
      <c r="D61" s="43" t="s">
        <v>530</v>
      </c>
      <c r="E61" s="306" t="s">
        <v>8</v>
      </c>
      <c r="F61" s="254">
        <v>80</v>
      </c>
      <c r="G61" s="33">
        <f>+F61-H61</f>
        <v>0</v>
      </c>
      <c r="H61" s="99">
        <v>80</v>
      </c>
      <c r="I61" s="99">
        <f>+F61/1.2</f>
        <v>66.666666666666671</v>
      </c>
      <c r="J61" s="452"/>
      <c r="K61" s="169"/>
    </row>
    <row r="62" spans="1:11" x14ac:dyDescent="0.25">
      <c r="A62" s="435">
        <v>42913</v>
      </c>
      <c r="B62" s="309">
        <v>42852</v>
      </c>
      <c r="C62" s="35" t="s">
        <v>310</v>
      </c>
      <c r="D62" s="43" t="s">
        <v>161</v>
      </c>
      <c r="E62" s="306" t="s">
        <v>8</v>
      </c>
      <c r="F62" s="256">
        <v>144.81</v>
      </c>
      <c r="G62" s="33">
        <f t="shared" si="33"/>
        <v>0</v>
      </c>
      <c r="H62" s="307">
        <v>144.81</v>
      </c>
      <c r="I62" s="99">
        <f t="shared" si="34"/>
        <v>120.67500000000001</v>
      </c>
      <c r="J62" s="507">
        <v>891.31</v>
      </c>
      <c r="K62" s="169"/>
    </row>
    <row r="63" spans="1:11" x14ac:dyDescent="0.25">
      <c r="A63" s="436"/>
      <c r="B63" s="309">
        <v>42852</v>
      </c>
      <c r="C63" s="35" t="s">
        <v>310</v>
      </c>
      <c r="D63" s="43" t="s">
        <v>161</v>
      </c>
      <c r="E63" s="306" t="s">
        <v>8</v>
      </c>
      <c r="F63" s="254">
        <v>324</v>
      </c>
      <c r="G63" s="33">
        <f t="shared" si="33"/>
        <v>0</v>
      </c>
      <c r="H63" s="99">
        <v>324</v>
      </c>
      <c r="I63" s="99">
        <f t="shared" si="34"/>
        <v>270</v>
      </c>
      <c r="J63" s="508"/>
      <c r="K63" s="169"/>
    </row>
    <row r="64" spans="1:11" x14ac:dyDescent="0.25">
      <c r="A64" s="436"/>
      <c r="B64" s="309">
        <v>42852</v>
      </c>
      <c r="C64" s="167" t="s">
        <v>538</v>
      </c>
      <c r="D64" s="43" t="s">
        <v>376</v>
      </c>
      <c r="E64" s="306" t="s">
        <v>8</v>
      </c>
      <c r="F64" s="256">
        <v>142.5</v>
      </c>
      <c r="G64" s="33">
        <f t="shared" si="33"/>
        <v>0</v>
      </c>
      <c r="H64" s="99">
        <v>142.5</v>
      </c>
      <c r="I64" s="99">
        <f t="shared" si="34"/>
        <v>118.75</v>
      </c>
      <c r="J64" s="508"/>
      <c r="K64" s="169"/>
    </row>
    <row r="65" spans="1:101" x14ac:dyDescent="0.25">
      <c r="A65" s="437"/>
      <c r="B65" s="309">
        <v>42852</v>
      </c>
      <c r="C65" s="126" t="s">
        <v>426</v>
      </c>
      <c r="D65" s="43" t="s">
        <v>424</v>
      </c>
      <c r="E65" s="306" t="s">
        <v>8</v>
      </c>
      <c r="F65" s="254">
        <v>280</v>
      </c>
      <c r="G65" s="33">
        <f t="shared" si="33"/>
        <v>0</v>
      </c>
      <c r="H65" s="99">
        <v>280</v>
      </c>
      <c r="I65" s="99">
        <f t="shared" si="34"/>
        <v>233.33333333333334</v>
      </c>
      <c r="J65" s="509"/>
      <c r="K65" s="169"/>
    </row>
    <row r="66" spans="1:101" x14ac:dyDescent="0.25">
      <c r="A66" s="435">
        <v>42914</v>
      </c>
      <c r="B66" s="310">
        <v>42878</v>
      </c>
      <c r="C66" s="118" t="s">
        <v>464</v>
      </c>
      <c r="D66" s="43" t="s">
        <v>412</v>
      </c>
      <c r="E66" s="306" t="s">
        <v>128</v>
      </c>
      <c r="F66" s="256">
        <v>49.9</v>
      </c>
      <c r="G66" s="300">
        <f t="shared" si="22"/>
        <v>1.8399999999999963</v>
      </c>
      <c r="H66" s="307">
        <v>48.06</v>
      </c>
      <c r="I66" s="99">
        <f t="shared" si="23"/>
        <v>41.583333333333336</v>
      </c>
      <c r="J66" s="484">
        <v>96.12</v>
      </c>
    </row>
    <row r="67" spans="1:101" x14ac:dyDescent="0.25">
      <c r="A67" s="437"/>
      <c r="B67" s="310">
        <v>42912</v>
      </c>
      <c r="C67" s="212" t="s">
        <v>541</v>
      </c>
      <c r="D67" s="107" t="s">
        <v>522</v>
      </c>
      <c r="E67" s="306" t="s">
        <v>128</v>
      </c>
      <c r="F67" s="256">
        <v>49.9</v>
      </c>
      <c r="G67" s="300">
        <f t="shared" ref="G67" si="35">+F67-H67</f>
        <v>1.8399999999999963</v>
      </c>
      <c r="H67" s="307">
        <v>48.06</v>
      </c>
      <c r="I67" s="99">
        <f t="shared" ref="I67" si="36">+F67/1.2</f>
        <v>41.583333333333336</v>
      </c>
      <c r="J67" s="486"/>
    </row>
    <row r="68" spans="1:101" ht="17.25" x14ac:dyDescent="0.3">
      <c r="A68" s="304">
        <v>42914</v>
      </c>
      <c r="B68" s="310">
        <v>42889</v>
      </c>
      <c r="C68" s="165" t="s">
        <v>430</v>
      </c>
      <c r="D68" s="318" t="s">
        <v>474</v>
      </c>
      <c r="E68" s="35" t="s">
        <v>11</v>
      </c>
      <c r="F68" s="277">
        <v>155.9</v>
      </c>
      <c r="G68" s="33">
        <f>+F68-H68</f>
        <v>0</v>
      </c>
      <c r="H68" s="33">
        <v>155.9</v>
      </c>
      <c r="I68" s="33">
        <f>+F68/1.2</f>
        <v>129.91666666666669</v>
      </c>
      <c r="J68" s="99">
        <v>155.9</v>
      </c>
    </row>
    <row r="69" spans="1:101" s="51" customFormat="1" ht="17.25" x14ac:dyDescent="0.3">
      <c r="A69" s="304">
        <v>42915</v>
      </c>
      <c r="B69" s="310">
        <v>42878</v>
      </c>
      <c r="C69" s="126" t="s">
        <v>466</v>
      </c>
      <c r="D69" s="319" t="s">
        <v>470</v>
      </c>
      <c r="E69" s="306" t="s">
        <v>128</v>
      </c>
      <c r="F69" s="256">
        <v>49.9</v>
      </c>
      <c r="G69" s="300">
        <f t="shared" si="22"/>
        <v>1.8399999999999963</v>
      </c>
      <c r="H69" s="307">
        <v>48.06</v>
      </c>
      <c r="I69" s="99">
        <f t="shared" si="23"/>
        <v>41.583333333333336</v>
      </c>
      <c r="J69" s="307">
        <v>48.06</v>
      </c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N69" s="59"/>
      <c r="AO69" s="59"/>
      <c r="AP69" s="59"/>
      <c r="AQ69" s="59"/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59"/>
      <c r="BD69" s="59"/>
      <c r="BE69" s="59"/>
      <c r="BF69" s="59"/>
      <c r="BG69" s="59"/>
      <c r="BH69" s="59"/>
      <c r="BI69" s="59"/>
      <c r="BJ69" s="59"/>
      <c r="BK69" s="59"/>
      <c r="BL69" s="59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59"/>
      <c r="CA69" s="59"/>
      <c r="CB69" s="59"/>
      <c r="CC69" s="59"/>
      <c r="CD69" s="59"/>
      <c r="CE69" s="59"/>
      <c r="CF69" s="59"/>
      <c r="CG69" s="59"/>
      <c r="CH69" s="59"/>
      <c r="CI69" s="59"/>
      <c r="CJ69" s="59"/>
      <c r="CK69" s="59"/>
      <c r="CL69" s="59"/>
      <c r="CM69" s="59"/>
      <c r="CN69" s="59"/>
      <c r="CO69" s="59"/>
      <c r="CP69" s="59"/>
      <c r="CQ69" s="59"/>
      <c r="CR69" s="59"/>
      <c r="CS69" s="59"/>
      <c r="CT69" s="59"/>
      <c r="CU69" s="59"/>
      <c r="CV69" s="59"/>
      <c r="CW69" s="59"/>
    </row>
    <row r="70" spans="1:101" x14ac:dyDescent="0.25">
      <c r="A70" s="435">
        <v>42916</v>
      </c>
      <c r="B70" s="310">
        <v>42913</v>
      </c>
      <c r="C70" s="160" t="s">
        <v>523</v>
      </c>
      <c r="D70" s="138" t="s">
        <v>127</v>
      </c>
      <c r="E70" s="306" t="s">
        <v>128</v>
      </c>
      <c r="F70" s="256">
        <v>180</v>
      </c>
      <c r="G70" s="33">
        <f t="shared" ref="G70" si="37">+F70-H70</f>
        <v>2.7400000000000091</v>
      </c>
      <c r="H70" s="307">
        <v>177.26</v>
      </c>
      <c r="I70" s="99">
        <f t="shared" ref="I70" si="38">+F70/1.2</f>
        <v>150</v>
      </c>
      <c r="J70" s="484">
        <v>369.47</v>
      </c>
    </row>
    <row r="71" spans="1:101" x14ac:dyDescent="0.25">
      <c r="A71" s="436"/>
      <c r="B71" s="310">
        <v>42791</v>
      </c>
      <c r="C71" s="107" t="s">
        <v>301</v>
      </c>
      <c r="D71" s="138" t="s">
        <v>127</v>
      </c>
      <c r="E71" s="306" t="s">
        <v>128</v>
      </c>
      <c r="F71" s="256">
        <v>49.9</v>
      </c>
      <c r="G71" s="300">
        <f t="shared" ref="G71:G80" si="39">+F71-H71</f>
        <v>1.8399999999999963</v>
      </c>
      <c r="H71" s="307">
        <v>48.06</v>
      </c>
      <c r="I71" s="99">
        <f t="shared" ref="I71:I76" si="40">+F71/1.2</f>
        <v>41.583333333333336</v>
      </c>
      <c r="J71" s="485"/>
    </row>
    <row r="72" spans="1:101" x14ac:dyDescent="0.25">
      <c r="A72" s="436"/>
      <c r="B72" s="310">
        <v>42789</v>
      </c>
      <c r="C72" s="126" t="s">
        <v>299</v>
      </c>
      <c r="D72" s="210" t="s">
        <v>300</v>
      </c>
      <c r="E72" s="306" t="s">
        <v>128</v>
      </c>
      <c r="F72" s="256">
        <v>49.9</v>
      </c>
      <c r="G72" s="300">
        <f t="shared" si="39"/>
        <v>1.8399999999999963</v>
      </c>
      <c r="H72" s="307">
        <v>48.06</v>
      </c>
      <c r="I72" s="99">
        <f t="shared" si="40"/>
        <v>41.583333333333336</v>
      </c>
      <c r="J72" s="485"/>
    </row>
    <row r="73" spans="1:101" s="183" customFormat="1" ht="17.25" x14ac:dyDescent="0.3">
      <c r="A73" s="436"/>
      <c r="B73" s="310">
        <v>42737</v>
      </c>
      <c r="C73" s="107" t="s">
        <v>220</v>
      </c>
      <c r="D73" s="318" t="s">
        <v>474</v>
      </c>
      <c r="E73" s="306" t="s">
        <v>128</v>
      </c>
      <c r="F73" s="256">
        <v>49.9</v>
      </c>
      <c r="G73" s="300">
        <f t="shared" si="39"/>
        <v>1.8399999999999963</v>
      </c>
      <c r="H73" s="307">
        <v>48.06</v>
      </c>
      <c r="I73" s="99">
        <f t="shared" si="40"/>
        <v>41.583333333333336</v>
      </c>
      <c r="J73" s="485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  <c r="AL73" s="59"/>
      <c r="AM73" s="59"/>
      <c r="AN73" s="59"/>
      <c r="AO73" s="59"/>
      <c r="AP73" s="59"/>
      <c r="AQ73" s="59"/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59"/>
      <c r="BD73" s="59"/>
      <c r="BE73" s="59"/>
      <c r="BF73" s="59"/>
      <c r="BG73" s="59"/>
      <c r="BH73" s="59"/>
      <c r="BI73" s="59"/>
      <c r="BJ73" s="59"/>
      <c r="BK73" s="59"/>
      <c r="BL73" s="59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</row>
    <row r="74" spans="1:101" x14ac:dyDescent="0.25">
      <c r="A74" s="437"/>
      <c r="B74" s="310">
        <v>42913</v>
      </c>
      <c r="C74" s="126" t="s">
        <v>524</v>
      </c>
      <c r="D74" s="107" t="s">
        <v>525</v>
      </c>
      <c r="E74" s="306" t="s">
        <v>128</v>
      </c>
      <c r="F74" s="256">
        <v>49.9</v>
      </c>
      <c r="G74" s="300">
        <f t="shared" si="39"/>
        <v>1.8399999999999963</v>
      </c>
      <c r="H74" s="307">
        <v>48.06</v>
      </c>
      <c r="I74" s="99">
        <f t="shared" si="40"/>
        <v>41.583333333333336</v>
      </c>
      <c r="J74" s="486"/>
    </row>
    <row r="75" spans="1:101" x14ac:dyDescent="0.25">
      <c r="A75" s="435">
        <v>42916</v>
      </c>
      <c r="B75" s="310">
        <v>42919</v>
      </c>
      <c r="C75" s="120" t="s">
        <v>540</v>
      </c>
      <c r="D75" s="43" t="s">
        <v>178</v>
      </c>
      <c r="E75" s="35" t="s">
        <v>11</v>
      </c>
      <c r="F75" s="276">
        <v>400</v>
      </c>
      <c r="G75" s="33">
        <f t="shared" si="39"/>
        <v>0</v>
      </c>
      <c r="H75" s="33">
        <v>400</v>
      </c>
      <c r="I75" s="33">
        <f t="shared" si="40"/>
        <v>333.33333333333337</v>
      </c>
      <c r="J75" s="484">
        <v>449</v>
      </c>
    </row>
    <row r="76" spans="1:101" x14ac:dyDescent="0.25">
      <c r="A76" s="437"/>
      <c r="B76" s="310">
        <v>42774</v>
      </c>
      <c r="C76" s="165" t="s">
        <v>369</v>
      </c>
      <c r="D76" s="43" t="s">
        <v>178</v>
      </c>
      <c r="E76" s="35" t="s">
        <v>11</v>
      </c>
      <c r="F76" s="277">
        <v>49.9</v>
      </c>
      <c r="G76" s="33">
        <f t="shared" si="39"/>
        <v>0</v>
      </c>
      <c r="H76" s="33">
        <v>49.9</v>
      </c>
      <c r="I76" s="33">
        <f t="shared" si="40"/>
        <v>41.583333333333336</v>
      </c>
      <c r="J76" s="486"/>
    </row>
    <row r="77" spans="1:101" x14ac:dyDescent="0.25">
      <c r="A77" s="310">
        <v>42916</v>
      </c>
      <c r="B77" s="310">
        <v>42916</v>
      </c>
      <c r="C77" s="515" t="s">
        <v>554</v>
      </c>
      <c r="D77" s="516"/>
      <c r="E77" s="516"/>
      <c r="F77" s="320">
        <v>500</v>
      </c>
      <c r="G77" s="33">
        <f t="shared" si="39"/>
        <v>0</v>
      </c>
      <c r="H77" s="321">
        <v>500</v>
      </c>
      <c r="I77" s="322">
        <v>500</v>
      </c>
      <c r="J77" s="322">
        <v>500</v>
      </c>
    </row>
    <row r="78" spans="1:101" x14ac:dyDescent="0.25">
      <c r="A78" s="301"/>
      <c r="B78" s="309"/>
      <c r="C78" s="313"/>
      <c r="D78" s="252"/>
      <c r="E78" s="306"/>
      <c r="F78" s="314"/>
      <c r="G78" s="300">
        <f t="shared" si="39"/>
        <v>0</v>
      </c>
      <c r="H78" s="300"/>
      <c r="I78" s="300"/>
      <c r="J78" s="307"/>
    </row>
    <row r="79" spans="1:101" x14ac:dyDescent="0.25">
      <c r="A79" s="301"/>
      <c r="B79" s="310"/>
      <c r="C79" s="165"/>
      <c r="D79" s="43"/>
      <c r="E79" s="35"/>
      <c r="F79" s="277"/>
      <c r="G79" s="33">
        <f t="shared" si="39"/>
        <v>0</v>
      </c>
      <c r="H79" s="33"/>
      <c r="I79" s="33"/>
      <c r="J79" s="307"/>
    </row>
    <row r="80" spans="1:101" x14ac:dyDescent="0.25">
      <c r="A80" s="304"/>
      <c r="B80" s="43"/>
      <c r="C80" s="35"/>
      <c r="D80" s="43"/>
      <c r="E80" s="35"/>
      <c r="F80" s="254"/>
      <c r="G80" s="33">
        <f t="shared" si="39"/>
        <v>0</v>
      </c>
      <c r="H80" s="99"/>
      <c r="I80" s="99">
        <f t="shared" si="3"/>
        <v>0</v>
      </c>
      <c r="J80" s="303"/>
    </row>
    <row r="81" spans="1:15" x14ac:dyDescent="0.25">
      <c r="A81" s="304"/>
      <c r="B81" s="43"/>
      <c r="C81" s="35"/>
      <c r="D81" s="43"/>
      <c r="E81" s="35"/>
      <c r="F81" s="254"/>
      <c r="G81" s="33">
        <f t="shared" si="2"/>
        <v>0</v>
      </c>
      <c r="H81" s="99"/>
      <c r="I81" s="99">
        <f t="shared" si="3"/>
        <v>0</v>
      </c>
      <c r="J81" s="303"/>
    </row>
    <row r="82" spans="1:15" x14ac:dyDescent="0.25">
      <c r="A82" s="304"/>
      <c r="B82" s="132"/>
      <c r="C82" s="132"/>
      <c r="D82" s="132"/>
      <c r="E82" s="132"/>
      <c r="F82" s="323"/>
      <c r="G82" s="132"/>
      <c r="H82" s="132"/>
      <c r="I82" s="323"/>
      <c r="J82" s="324"/>
    </row>
    <row r="83" spans="1:15" x14ac:dyDescent="0.25">
      <c r="E83" s="51" t="s">
        <v>124</v>
      </c>
      <c r="F83" s="222">
        <f>+SUM(F7:F81)</f>
        <v>10979.10999999999</v>
      </c>
      <c r="G83" s="52">
        <f>+SUM(G7:G81)</f>
        <v>85.200000000000017</v>
      </c>
      <c r="H83" s="52">
        <f>+SUM(H7:H81)</f>
        <v>10893.910000000002</v>
      </c>
      <c r="I83" s="222">
        <f>+SUM(I7:I81)</f>
        <v>9232.591666666669</v>
      </c>
    </row>
    <row r="84" spans="1:15" x14ac:dyDescent="0.25">
      <c r="J84" s="410">
        <f>+I7+I11+I13+I15+I22+I16+I23+I28+I37+I42+I44+I45+I46+I47++I49+I51+I53+I55+I56+I62+I63+I64+I65+I70</f>
        <v>5931.0916666666662</v>
      </c>
    </row>
    <row r="85" spans="1:15" x14ac:dyDescent="0.25">
      <c r="E85" s="51" t="s">
        <v>125</v>
      </c>
      <c r="F85" s="222"/>
      <c r="G85" s="51"/>
      <c r="H85" s="53">
        <f>+H83-I83</f>
        <v>1661.3183333333327</v>
      </c>
      <c r="I85" s="222"/>
    </row>
    <row r="91" spans="1:15" ht="15.75" thickBot="1" x14ac:dyDescent="0.3">
      <c r="E91" s="220"/>
      <c r="F91" s="59"/>
      <c r="I91" s="59"/>
      <c r="J91" s="220"/>
      <c r="O91" s="220"/>
    </row>
    <row r="92" spans="1:15" ht="15.75" thickBot="1" x14ac:dyDescent="0.3">
      <c r="D92" s="24"/>
      <c r="E92" s="25"/>
      <c r="F92" s="25"/>
      <c r="G92" s="25"/>
      <c r="H92" s="26"/>
      <c r="I92" s="59"/>
      <c r="J92" s="220"/>
      <c r="O92" s="220"/>
    </row>
    <row r="93" spans="1:15" x14ac:dyDescent="0.25">
      <c r="E93" s="220"/>
      <c r="F93" s="59"/>
      <c r="I93" s="59"/>
      <c r="J93" s="220"/>
      <c r="O93" s="220"/>
    </row>
    <row r="94" spans="1:15" x14ac:dyDescent="0.25">
      <c r="E94" s="220"/>
      <c r="F94" s="59"/>
      <c r="I94" s="59"/>
      <c r="J94" s="220"/>
      <c r="O94" s="220"/>
    </row>
    <row r="95" spans="1:15" x14ac:dyDescent="0.25">
      <c r="E95" s="220"/>
      <c r="F95" s="59"/>
      <c r="I95" s="59"/>
      <c r="J95" s="220"/>
      <c r="O95" s="220"/>
    </row>
    <row r="96" spans="1:15" x14ac:dyDescent="0.25">
      <c r="E96" s="220"/>
      <c r="F96" s="59"/>
      <c r="I96" s="59"/>
      <c r="J96" s="220"/>
      <c r="O96" s="220"/>
    </row>
    <row r="97" spans="5:15" x14ac:dyDescent="0.25">
      <c r="E97" s="220"/>
      <c r="F97" s="59"/>
      <c r="I97" s="59"/>
      <c r="J97" s="220"/>
      <c r="O97" s="220"/>
    </row>
    <row r="98" spans="5:15" x14ac:dyDescent="0.25">
      <c r="E98" s="220"/>
      <c r="F98" s="59"/>
      <c r="I98" s="59"/>
      <c r="J98" s="220"/>
      <c r="O98" s="220"/>
    </row>
    <row r="99" spans="5:15" x14ac:dyDescent="0.25">
      <c r="E99" s="220"/>
      <c r="F99" s="59"/>
      <c r="I99" s="59"/>
      <c r="J99" s="220"/>
      <c r="O99" s="220"/>
    </row>
    <row r="100" spans="5:15" x14ac:dyDescent="0.25">
      <c r="E100" s="220"/>
      <c r="F100" s="59"/>
      <c r="I100" s="59"/>
      <c r="J100" s="220"/>
      <c r="O100" s="220"/>
    </row>
    <row r="101" spans="5:15" x14ac:dyDescent="0.25">
      <c r="E101" s="220"/>
      <c r="F101" s="59"/>
      <c r="I101" s="59"/>
      <c r="J101" s="220"/>
      <c r="O101" s="220"/>
    </row>
    <row r="102" spans="5:15" x14ac:dyDescent="0.25">
      <c r="E102" s="220"/>
      <c r="F102" s="59"/>
      <c r="I102" s="59"/>
      <c r="J102" s="220"/>
      <c r="O102" s="220"/>
    </row>
    <row r="103" spans="5:15" x14ac:dyDescent="0.25">
      <c r="E103" s="220"/>
      <c r="F103" s="59"/>
      <c r="I103" s="59"/>
      <c r="J103" s="220"/>
      <c r="O103" s="220"/>
    </row>
    <row r="104" spans="5:15" x14ac:dyDescent="0.25">
      <c r="E104" s="220"/>
      <c r="F104" s="59"/>
      <c r="I104" s="59"/>
      <c r="J104" s="220"/>
      <c r="O104" s="220"/>
    </row>
    <row r="105" spans="5:15" x14ac:dyDescent="0.25">
      <c r="E105" s="220"/>
      <c r="F105" s="59"/>
      <c r="I105" s="59"/>
      <c r="J105" s="220"/>
      <c r="O105" s="220"/>
    </row>
    <row r="106" spans="5:15" x14ac:dyDescent="0.25">
      <c r="E106" s="220"/>
      <c r="F106" s="59"/>
      <c r="I106" s="59"/>
      <c r="J106" s="220"/>
      <c r="O106" s="220"/>
    </row>
    <row r="107" spans="5:15" x14ac:dyDescent="0.25">
      <c r="E107" s="220"/>
      <c r="F107" s="59"/>
      <c r="I107" s="59"/>
      <c r="J107" s="220"/>
      <c r="O107" s="220"/>
    </row>
    <row r="108" spans="5:15" x14ac:dyDescent="0.25">
      <c r="E108" s="220"/>
      <c r="F108" s="59"/>
      <c r="I108" s="59"/>
      <c r="J108" s="220"/>
      <c r="O108" s="220"/>
    </row>
    <row r="109" spans="5:15" x14ac:dyDescent="0.25">
      <c r="E109" s="220"/>
      <c r="F109" s="59"/>
      <c r="I109" s="59"/>
      <c r="J109" s="220"/>
      <c r="O109" s="220"/>
    </row>
    <row r="110" spans="5:15" x14ac:dyDescent="0.25">
      <c r="E110" s="220"/>
      <c r="F110" s="59"/>
      <c r="I110" s="59"/>
      <c r="J110" s="220"/>
      <c r="O110" s="220"/>
    </row>
    <row r="111" spans="5:15" x14ac:dyDescent="0.25">
      <c r="E111" s="220"/>
      <c r="F111" s="59"/>
      <c r="I111" s="59"/>
      <c r="J111" s="220"/>
      <c r="O111" s="220"/>
    </row>
    <row r="112" spans="5:15" x14ac:dyDescent="0.25">
      <c r="E112" s="220"/>
      <c r="F112" s="59"/>
      <c r="I112" s="59"/>
      <c r="J112" s="220"/>
      <c r="O112" s="220"/>
    </row>
    <row r="113" spans="5:15" x14ac:dyDescent="0.25">
      <c r="E113" s="220"/>
      <c r="F113" s="59"/>
      <c r="I113" s="59"/>
      <c r="J113" s="220"/>
      <c r="O113" s="220"/>
    </row>
    <row r="114" spans="5:15" x14ac:dyDescent="0.25">
      <c r="E114" s="220"/>
      <c r="F114" s="59"/>
      <c r="I114" s="59"/>
      <c r="J114" s="220"/>
      <c r="O114" s="220"/>
    </row>
    <row r="115" spans="5:15" x14ac:dyDescent="0.25">
      <c r="E115" s="220"/>
      <c r="F115" s="59"/>
      <c r="I115" s="59"/>
      <c r="J115" s="220"/>
      <c r="O115" s="220"/>
    </row>
    <row r="116" spans="5:15" x14ac:dyDescent="0.25">
      <c r="E116" s="220"/>
      <c r="F116" s="59"/>
      <c r="I116" s="59"/>
      <c r="J116" s="220"/>
      <c r="O116" s="220"/>
    </row>
    <row r="117" spans="5:15" x14ac:dyDescent="0.25">
      <c r="E117" s="220"/>
      <c r="F117" s="59"/>
      <c r="I117" s="59"/>
      <c r="J117" s="220"/>
      <c r="O117" s="220"/>
    </row>
    <row r="118" spans="5:15" x14ac:dyDescent="0.25">
      <c r="E118" s="220"/>
      <c r="F118" s="59"/>
      <c r="I118" s="59"/>
      <c r="J118" s="220"/>
      <c r="O118" s="220"/>
    </row>
    <row r="119" spans="5:15" x14ac:dyDescent="0.25">
      <c r="E119" s="220"/>
      <c r="F119" s="59"/>
      <c r="I119" s="59"/>
      <c r="J119" s="220"/>
      <c r="O119" s="220"/>
    </row>
    <row r="120" spans="5:15" x14ac:dyDescent="0.25">
      <c r="E120" s="220"/>
      <c r="F120" s="59"/>
      <c r="I120" s="59"/>
      <c r="J120" s="220"/>
      <c r="O120" s="220"/>
    </row>
    <row r="121" spans="5:15" x14ac:dyDescent="0.25">
      <c r="E121" s="220"/>
      <c r="F121" s="59"/>
      <c r="I121" s="59"/>
      <c r="J121" s="220"/>
      <c r="O121" s="220"/>
    </row>
    <row r="122" spans="5:15" x14ac:dyDescent="0.25">
      <c r="E122" s="220"/>
      <c r="F122" s="59"/>
      <c r="I122" s="59"/>
      <c r="J122" s="220"/>
      <c r="O122" s="220"/>
    </row>
    <row r="123" spans="5:15" x14ac:dyDescent="0.25">
      <c r="E123" s="220"/>
      <c r="F123" s="59"/>
      <c r="I123" s="59"/>
      <c r="J123" s="220"/>
      <c r="O123" s="220"/>
    </row>
    <row r="124" spans="5:15" x14ac:dyDescent="0.25">
      <c r="E124" s="220"/>
      <c r="F124" s="59"/>
      <c r="I124" s="59"/>
      <c r="J124" s="220"/>
      <c r="O124" s="220"/>
    </row>
    <row r="125" spans="5:15" x14ac:dyDescent="0.25">
      <c r="E125" s="220"/>
      <c r="F125" s="59"/>
      <c r="I125" s="59"/>
      <c r="J125" s="220"/>
      <c r="O125" s="220"/>
    </row>
    <row r="126" spans="5:15" x14ac:dyDescent="0.25">
      <c r="E126" s="220"/>
      <c r="F126" s="59"/>
      <c r="I126" s="59"/>
      <c r="J126" s="220"/>
      <c r="O126" s="220"/>
    </row>
    <row r="127" spans="5:15" x14ac:dyDescent="0.25">
      <c r="E127" s="220"/>
      <c r="F127" s="59"/>
      <c r="I127" s="59"/>
      <c r="J127" s="220"/>
      <c r="O127" s="220"/>
    </row>
    <row r="128" spans="5:15" x14ac:dyDescent="0.25">
      <c r="E128" s="220"/>
      <c r="F128" s="59"/>
      <c r="I128" s="59"/>
      <c r="J128" s="220"/>
      <c r="O128" s="220"/>
    </row>
    <row r="129" spans="5:15" x14ac:dyDescent="0.25">
      <c r="E129" s="220"/>
      <c r="F129" s="59"/>
      <c r="I129" s="59"/>
      <c r="J129" s="220"/>
      <c r="O129" s="220"/>
    </row>
    <row r="130" spans="5:15" x14ac:dyDescent="0.25">
      <c r="E130" s="220"/>
      <c r="F130" s="59"/>
      <c r="I130" s="59"/>
      <c r="J130" s="220"/>
      <c r="O130" s="220"/>
    </row>
    <row r="131" spans="5:15" x14ac:dyDescent="0.25">
      <c r="E131" s="220"/>
      <c r="F131" s="59"/>
      <c r="I131" s="59"/>
      <c r="J131" s="220"/>
      <c r="O131" s="220"/>
    </row>
    <row r="132" spans="5:15" x14ac:dyDescent="0.25">
      <c r="E132" s="220"/>
      <c r="F132" s="59"/>
      <c r="I132" s="59"/>
      <c r="J132" s="220"/>
      <c r="O132" s="220"/>
    </row>
    <row r="133" spans="5:15" x14ac:dyDescent="0.25">
      <c r="E133" s="220"/>
      <c r="F133" s="59"/>
      <c r="I133" s="59"/>
      <c r="J133" s="220"/>
      <c r="O133" s="220"/>
    </row>
    <row r="134" spans="5:15" x14ac:dyDescent="0.25">
      <c r="E134" s="220"/>
      <c r="F134" s="59"/>
      <c r="I134" s="59"/>
      <c r="J134" s="220"/>
      <c r="O134" s="220"/>
    </row>
    <row r="135" spans="5:15" x14ac:dyDescent="0.25">
      <c r="E135" s="220"/>
      <c r="F135" s="59"/>
      <c r="I135" s="59"/>
      <c r="J135" s="220"/>
      <c r="O135" s="220"/>
    </row>
    <row r="136" spans="5:15" x14ac:dyDescent="0.25">
      <c r="E136" s="220"/>
      <c r="F136" s="59"/>
      <c r="I136" s="59"/>
      <c r="J136" s="220"/>
      <c r="O136" s="220"/>
    </row>
    <row r="137" spans="5:15" x14ac:dyDescent="0.25">
      <c r="E137" s="220"/>
      <c r="F137" s="59"/>
      <c r="I137" s="59"/>
      <c r="J137" s="220"/>
      <c r="O137" s="220"/>
    </row>
    <row r="138" spans="5:15" x14ac:dyDescent="0.25">
      <c r="E138" s="220"/>
      <c r="F138" s="59"/>
      <c r="I138" s="59"/>
      <c r="J138" s="220"/>
      <c r="O138" s="220"/>
    </row>
    <row r="139" spans="5:15" x14ac:dyDescent="0.25">
      <c r="E139" s="220"/>
      <c r="F139" s="59"/>
      <c r="I139" s="59"/>
      <c r="J139" s="220"/>
      <c r="O139" s="220"/>
    </row>
    <row r="140" spans="5:15" x14ac:dyDescent="0.25">
      <c r="E140" s="220"/>
      <c r="F140" s="59"/>
      <c r="I140" s="59"/>
      <c r="J140" s="220"/>
      <c r="O140" s="220"/>
    </row>
    <row r="141" spans="5:15" x14ac:dyDescent="0.25">
      <c r="E141" s="220"/>
      <c r="F141" s="59"/>
      <c r="I141" s="59"/>
      <c r="J141" s="220"/>
      <c r="O141" s="220"/>
    </row>
    <row r="142" spans="5:15" x14ac:dyDescent="0.25">
      <c r="E142" s="220"/>
      <c r="F142" s="59"/>
      <c r="I142" s="59"/>
      <c r="J142" s="220"/>
      <c r="O142" s="220"/>
    </row>
    <row r="143" spans="5:15" x14ac:dyDescent="0.25">
      <c r="E143" s="220"/>
      <c r="F143" s="59"/>
      <c r="I143" s="59"/>
      <c r="J143" s="220"/>
      <c r="O143" s="220"/>
    </row>
    <row r="144" spans="5:15" x14ac:dyDescent="0.25">
      <c r="E144" s="220"/>
      <c r="F144" s="59"/>
      <c r="I144" s="59"/>
      <c r="J144" s="220"/>
      <c r="O144" s="220"/>
    </row>
    <row r="145" spans="5:15" x14ac:dyDescent="0.25">
      <c r="E145" s="220"/>
      <c r="F145" s="59"/>
      <c r="I145" s="59"/>
      <c r="J145" s="220"/>
      <c r="O145" s="220"/>
    </row>
    <row r="146" spans="5:15" x14ac:dyDescent="0.25">
      <c r="E146" s="220"/>
      <c r="F146" s="59"/>
      <c r="I146" s="59"/>
      <c r="J146" s="220"/>
      <c r="O146" s="220"/>
    </row>
    <row r="147" spans="5:15" x14ac:dyDescent="0.25">
      <c r="E147" s="220"/>
      <c r="F147" s="59"/>
      <c r="I147" s="59"/>
      <c r="J147" s="220"/>
      <c r="O147" s="220"/>
    </row>
    <row r="148" spans="5:15" x14ac:dyDescent="0.25">
      <c r="E148" s="220"/>
      <c r="F148" s="59"/>
      <c r="I148" s="59"/>
      <c r="J148" s="220"/>
      <c r="O148" s="220"/>
    </row>
    <row r="149" spans="5:15" x14ac:dyDescent="0.25">
      <c r="E149" s="220"/>
      <c r="F149" s="59"/>
      <c r="I149" s="59"/>
      <c r="J149" s="220"/>
      <c r="O149" s="220"/>
    </row>
    <row r="150" spans="5:15" x14ac:dyDescent="0.25">
      <c r="E150" s="220"/>
      <c r="F150" s="59"/>
      <c r="I150" s="59"/>
      <c r="J150" s="220"/>
      <c r="O150" s="220"/>
    </row>
    <row r="151" spans="5:15" x14ac:dyDescent="0.25">
      <c r="E151" s="220"/>
      <c r="F151" s="59"/>
      <c r="I151" s="59"/>
      <c r="J151" s="220"/>
      <c r="O151" s="220"/>
    </row>
    <row r="152" spans="5:15" x14ac:dyDescent="0.25">
      <c r="E152" s="220"/>
      <c r="F152" s="59"/>
      <c r="I152" s="59"/>
      <c r="J152" s="220"/>
      <c r="O152" s="220"/>
    </row>
    <row r="153" spans="5:15" x14ac:dyDescent="0.25">
      <c r="E153" s="220"/>
      <c r="F153" s="59"/>
      <c r="I153" s="59"/>
      <c r="J153" s="220"/>
      <c r="O153" s="220"/>
    </row>
    <row r="154" spans="5:15" x14ac:dyDescent="0.25">
      <c r="E154" s="220"/>
      <c r="F154" s="59"/>
      <c r="I154" s="59"/>
      <c r="J154" s="220"/>
      <c r="O154" s="220"/>
    </row>
    <row r="155" spans="5:15" x14ac:dyDescent="0.25">
      <c r="E155" s="220"/>
      <c r="F155" s="59"/>
      <c r="I155" s="59"/>
      <c r="J155" s="220"/>
      <c r="O155" s="220"/>
    </row>
    <row r="156" spans="5:15" x14ac:dyDescent="0.25">
      <c r="E156" s="220"/>
      <c r="F156" s="59"/>
      <c r="I156" s="59"/>
      <c r="J156" s="220"/>
      <c r="O156" s="220"/>
    </row>
    <row r="157" spans="5:15" x14ac:dyDescent="0.25">
      <c r="E157" s="220"/>
      <c r="F157" s="59"/>
      <c r="I157" s="59"/>
      <c r="J157" s="220"/>
      <c r="O157" s="220"/>
    </row>
    <row r="158" spans="5:15" x14ac:dyDescent="0.25">
      <c r="E158" s="220"/>
      <c r="F158" s="59"/>
      <c r="I158" s="59"/>
      <c r="J158" s="220"/>
      <c r="O158" s="220"/>
    </row>
    <row r="159" spans="5:15" x14ac:dyDescent="0.25">
      <c r="E159" s="220"/>
      <c r="F159" s="59"/>
      <c r="I159" s="59"/>
      <c r="J159" s="220"/>
      <c r="O159" s="220"/>
    </row>
    <row r="160" spans="5:15" x14ac:dyDescent="0.25">
      <c r="E160" s="220"/>
      <c r="F160" s="59"/>
      <c r="I160" s="59"/>
      <c r="J160" s="220"/>
      <c r="O160" s="220"/>
    </row>
    <row r="161" spans="5:15" x14ac:dyDescent="0.25">
      <c r="E161" s="220"/>
      <c r="F161" s="59"/>
      <c r="I161" s="59"/>
      <c r="J161" s="220"/>
      <c r="O161" s="220"/>
    </row>
    <row r="162" spans="5:15" x14ac:dyDescent="0.25">
      <c r="E162" s="220"/>
      <c r="F162" s="59"/>
      <c r="I162" s="59"/>
      <c r="J162" s="220"/>
      <c r="O162" s="220"/>
    </row>
    <row r="163" spans="5:15" x14ac:dyDescent="0.25">
      <c r="E163" s="220"/>
      <c r="F163" s="59"/>
      <c r="I163" s="59"/>
      <c r="J163" s="220"/>
      <c r="O163" s="220"/>
    </row>
    <row r="164" spans="5:15" x14ac:dyDescent="0.25">
      <c r="E164" s="220"/>
      <c r="F164" s="59"/>
      <c r="I164" s="59"/>
      <c r="J164" s="220"/>
      <c r="O164" s="220"/>
    </row>
    <row r="165" spans="5:15" x14ac:dyDescent="0.25">
      <c r="E165" s="220"/>
      <c r="F165" s="59"/>
      <c r="I165" s="59"/>
      <c r="J165" s="220"/>
      <c r="O165" s="220"/>
    </row>
    <row r="166" spans="5:15" x14ac:dyDescent="0.25">
      <c r="E166" s="220"/>
      <c r="F166" s="59"/>
      <c r="I166" s="59"/>
      <c r="J166" s="220"/>
      <c r="O166" s="220"/>
    </row>
    <row r="167" spans="5:15" x14ac:dyDescent="0.25">
      <c r="E167" s="220"/>
      <c r="F167" s="59"/>
      <c r="I167" s="59"/>
      <c r="J167" s="220"/>
      <c r="O167" s="220"/>
    </row>
    <row r="168" spans="5:15" x14ac:dyDescent="0.25">
      <c r="E168" s="220"/>
      <c r="F168" s="59"/>
      <c r="I168" s="59"/>
      <c r="J168" s="220"/>
      <c r="O168" s="220"/>
    </row>
    <row r="169" spans="5:15" x14ac:dyDescent="0.25">
      <c r="E169" s="220"/>
      <c r="F169" s="59"/>
      <c r="I169" s="59"/>
      <c r="J169" s="220"/>
      <c r="O169" s="220"/>
    </row>
    <row r="170" spans="5:15" x14ac:dyDescent="0.25">
      <c r="E170" s="220"/>
      <c r="F170" s="59"/>
      <c r="I170" s="59"/>
      <c r="J170" s="220"/>
      <c r="O170" s="220"/>
    </row>
    <row r="171" spans="5:15" x14ac:dyDescent="0.25">
      <c r="E171" s="220"/>
      <c r="F171" s="59"/>
      <c r="I171" s="59"/>
      <c r="J171" s="220"/>
      <c r="O171" s="220"/>
    </row>
    <row r="172" spans="5:15" x14ac:dyDescent="0.25">
      <c r="E172" s="220"/>
      <c r="F172" s="59"/>
      <c r="I172" s="59"/>
      <c r="J172" s="220"/>
      <c r="O172" s="220"/>
    </row>
    <row r="173" spans="5:15" x14ac:dyDescent="0.25">
      <c r="E173" s="220"/>
      <c r="F173" s="59"/>
      <c r="I173" s="59"/>
      <c r="J173" s="220"/>
      <c r="O173" s="220"/>
    </row>
    <row r="174" spans="5:15" x14ac:dyDescent="0.25">
      <c r="E174" s="220"/>
      <c r="F174" s="59"/>
      <c r="I174" s="59"/>
      <c r="J174" s="220"/>
      <c r="O174" s="220"/>
    </row>
    <row r="175" spans="5:15" x14ac:dyDescent="0.25">
      <c r="E175" s="220"/>
      <c r="F175" s="59"/>
      <c r="I175" s="59"/>
      <c r="J175" s="220"/>
      <c r="O175" s="220"/>
    </row>
    <row r="176" spans="5:15" x14ac:dyDescent="0.25">
      <c r="E176" s="220"/>
      <c r="F176" s="59"/>
      <c r="I176" s="59"/>
      <c r="J176" s="220"/>
      <c r="O176" s="220"/>
    </row>
    <row r="177" spans="5:15" x14ac:dyDescent="0.25">
      <c r="E177" s="220"/>
      <c r="F177" s="59"/>
      <c r="I177" s="59"/>
      <c r="J177" s="220"/>
      <c r="O177" s="220"/>
    </row>
    <row r="178" spans="5:15" x14ac:dyDescent="0.25">
      <c r="E178" s="220"/>
      <c r="F178" s="59"/>
      <c r="I178" s="59"/>
      <c r="J178" s="220"/>
      <c r="O178" s="220"/>
    </row>
    <row r="179" spans="5:15" x14ac:dyDescent="0.25">
      <c r="E179" s="220"/>
      <c r="F179" s="59"/>
      <c r="I179" s="59"/>
      <c r="J179" s="220"/>
      <c r="O179" s="220"/>
    </row>
    <row r="180" spans="5:15" x14ac:dyDescent="0.25">
      <c r="E180" s="220"/>
      <c r="F180" s="59"/>
      <c r="I180" s="59"/>
      <c r="J180" s="220"/>
      <c r="O180" s="220"/>
    </row>
    <row r="181" spans="5:15" x14ac:dyDescent="0.25">
      <c r="E181" s="220"/>
      <c r="F181" s="59"/>
      <c r="I181" s="59"/>
      <c r="J181" s="220"/>
      <c r="O181" s="220"/>
    </row>
    <row r="182" spans="5:15" x14ac:dyDescent="0.25">
      <c r="E182" s="220"/>
      <c r="F182" s="59"/>
      <c r="I182" s="59"/>
      <c r="J182" s="220"/>
      <c r="O182" s="220"/>
    </row>
    <row r="183" spans="5:15" x14ac:dyDescent="0.25">
      <c r="E183" s="220"/>
      <c r="F183" s="59"/>
      <c r="I183" s="59"/>
      <c r="J183" s="220"/>
      <c r="O183" s="220"/>
    </row>
    <row r="184" spans="5:15" x14ac:dyDescent="0.25">
      <c r="E184" s="220"/>
      <c r="F184" s="59"/>
      <c r="I184" s="59"/>
      <c r="J184" s="220"/>
      <c r="O184" s="220"/>
    </row>
    <row r="185" spans="5:15" x14ac:dyDescent="0.25">
      <c r="E185" s="220"/>
      <c r="F185" s="59"/>
      <c r="I185" s="59"/>
      <c r="J185" s="220"/>
      <c r="O185" s="220"/>
    </row>
    <row r="186" spans="5:15" x14ac:dyDescent="0.25">
      <c r="E186" s="220"/>
      <c r="F186" s="59"/>
      <c r="I186" s="59"/>
      <c r="J186" s="220"/>
      <c r="O186" s="220"/>
    </row>
    <row r="187" spans="5:15" x14ac:dyDescent="0.25">
      <c r="E187" s="220"/>
      <c r="F187" s="59"/>
      <c r="I187" s="59"/>
      <c r="J187" s="220"/>
      <c r="O187" s="220"/>
    </row>
    <row r="188" spans="5:15" x14ac:dyDescent="0.25">
      <c r="E188" s="220"/>
      <c r="F188" s="59"/>
      <c r="I188" s="59"/>
      <c r="J188" s="220"/>
      <c r="O188" s="220"/>
    </row>
    <row r="189" spans="5:15" x14ac:dyDescent="0.25">
      <c r="E189" s="220"/>
      <c r="F189" s="59"/>
      <c r="I189" s="59"/>
      <c r="J189" s="220"/>
      <c r="O189" s="220"/>
    </row>
    <row r="190" spans="5:15" x14ac:dyDescent="0.25">
      <c r="E190" s="220"/>
      <c r="F190" s="59"/>
      <c r="I190" s="59"/>
      <c r="J190" s="220"/>
      <c r="O190" s="220"/>
    </row>
    <row r="191" spans="5:15" x14ac:dyDescent="0.25">
      <c r="E191" s="220"/>
      <c r="F191" s="59"/>
      <c r="I191" s="59"/>
      <c r="J191" s="220"/>
      <c r="O191" s="220"/>
    </row>
    <row r="192" spans="5:15" x14ac:dyDescent="0.25">
      <c r="E192" s="220"/>
      <c r="F192" s="59"/>
      <c r="I192" s="59"/>
      <c r="J192" s="220"/>
      <c r="O192" s="220"/>
    </row>
    <row r="193" spans="5:15" x14ac:dyDescent="0.25">
      <c r="E193" s="220"/>
      <c r="F193" s="59"/>
      <c r="I193" s="59"/>
      <c r="J193" s="220"/>
      <c r="O193" s="220"/>
    </row>
    <row r="194" spans="5:15" x14ac:dyDescent="0.25">
      <c r="E194" s="220"/>
      <c r="F194" s="59"/>
      <c r="I194" s="59"/>
      <c r="J194" s="220"/>
      <c r="O194" s="220"/>
    </row>
    <row r="195" spans="5:15" x14ac:dyDescent="0.25">
      <c r="E195" s="220"/>
      <c r="F195" s="59"/>
      <c r="I195" s="59"/>
      <c r="J195" s="220"/>
      <c r="O195" s="220"/>
    </row>
    <row r="196" spans="5:15" x14ac:dyDescent="0.25">
      <c r="E196" s="220"/>
      <c r="F196" s="59"/>
      <c r="I196" s="59"/>
      <c r="J196" s="220"/>
      <c r="O196" s="220"/>
    </row>
    <row r="197" spans="5:15" x14ac:dyDescent="0.25">
      <c r="E197" s="220"/>
      <c r="F197" s="59"/>
      <c r="I197" s="59"/>
      <c r="J197" s="220"/>
      <c r="O197" s="220"/>
    </row>
    <row r="198" spans="5:15" x14ac:dyDescent="0.25">
      <c r="E198" s="220"/>
      <c r="F198" s="59"/>
      <c r="I198" s="59"/>
      <c r="J198" s="220"/>
      <c r="O198" s="220"/>
    </row>
    <row r="199" spans="5:15" x14ac:dyDescent="0.25">
      <c r="E199" s="220"/>
      <c r="F199" s="59"/>
      <c r="I199" s="59"/>
      <c r="J199" s="220"/>
      <c r="O199" s="220"/>
    </row>
    <row r="200" spans="5:15" x14ac:dyDescent="0.25">
      <c r="E200" s="220"/>
      <c r="F200" s="59"/>
      <c r="I200" s="59"/>
      <c r="J200" s="220"/>
      <c r="O200" s="220"/>
    </row>
    <row r="201" spans="5:15" x14ac:dyDescent="0.25">
      <c r="E201" s="220"/>
      <c r="F201" s="59"/>
      <c r="I201" s="59"/>
      <c r="J201" s="220"/>
      <c r="O201" s="220"/>
    </row>
    <row r="202" spans="5:15" x14ac:dyDescent="0.25">
      <c r="E202" s="220"/>
      <c r="F202" s="59"/>
      <c r="I202" s="59"/>
      <c r="J202" s="220"/>
      <c r="O202" s="220"/>
    </row>
    <row r="203" spans="5:15" x14ac:dyDescent="0.25">
      <c r="E203" s="220"/>
      <c r="F203" s="59"/>
      <c r="I203" s="59"/>
      <c r="J203" s="220"/>
      <c r="O203" s="220"/>
    </row>
    <row r="204" spans="5:15" x14ac:dyDescent="0.25">
      <c r="E204" s="220"/>
      <c r="F204" s="59"/>
      <c r="I204" s="59"/>
      <c r="J204" s="220"/>
      <c r="O204" s="220"/>
    </row>
    <row r="205" spans="5:15" x14ac:dyDescent="0.25">
      <c r="E205" s="220"/>
      <c r="F205" s="59"/>
      <c r="I205" s="59"/>
      <c r="J205" s="220"/>
      <c r="O205" s="220"/>
    </row>
    <row r="206" spans="5:15" x14ac:dyDescent="0.25">
      <c r="E206" s="220"/>
      <c r="F206" s="59"/>
      <c r="I206" s="59"/>
      <c r="J206" s="220"/>
      <c r="O206" s="220"/>
    </row>
    <row r="207" spans="5:15" x14ac:dyDescent="0.25">
      <c r="E207" s="220"/>
      <c r="F207" s="59"/>
      <c r="I207" s="59"/>
      <c r="J207" s="220"/>
      <c r="O207" s="220"/>
    </row>
    <row r="208" spans="5:15" x14ac:dyDescent="0.25">
      <c r="E208" s="220"/>
      <c r="F208" s="59"/>
      <c r="I208" s="59"/>
      <c r="J208" s="220"/>
      <c r="O208" s="220"/>
    </row>
    <row r="209" spans="5:15" x14ac:dyDescent="0.25">
      <c r="E209" s="220"/>
      <c r="F209" s="59"/>
      <c r="I209" s="59"/>
      <c r="J209" s="220"/>
      <c r="O209" s="220"/>
    </row>
    <row r="210" spans="5:15" x14ac:dyDescent="0.25">
      <c r="E210" s="220"/>
      <c r="F210" s="59"/>
      <c r="I210" s="59"/>
      <c r="J210" s="220"/>
      <c r="O210" s="220"/>
    </row>
    <row r="211" spans="5:15" x14ac:dyDescent="0.25">
      <c r="E211" s="220"/>
      <c r="F211" s="59"/>
      <c r="I211" s="59"/>
      <c r="J211" s="220"/>
      <c r="O211" s="220"/>
    </row>
    <row r="212" spans="5:15" x14ac:dyDescent="0.25">
      <c r="E212" s="220"/>
      <c r="F212" s="59"/>
      <c r="I212" s="59"/>
      <c r="J212" s="220"/>
      <c r="O212" s="220"/>
    </row>
    <row r="213" spans="5:15" x14ac:dyDescent="0.25">
      <c r="E213" s="220"/>
      <c r="F213" s="59"/>
      <c r="I213" s="59"/>
      <c r="J213" s="220"/>
      <c r="O213" s="220"/>
    </row>
    <row r="214" spans="5:15" x14ac:dyDescent="0.25">
      <c r="E214" s="220"/>
      <c r="F214" s="59"/>
      <c r="I214" s="59"/>
      <c r="J214" s="220"/>
      <c r="O214" s="220"/>
    </row>
    <row r="215" spans="5:15" x14ac:dyDescent="0.25">
      <c r="E215" s="220"/>
      <c r="F215" s="59"/>
      <c r="I215" s="59"/>
      <c r="J215" s="220"/>
      <c r="O215" s="220"/>
    </row>
    <row r="216" spans="5:15" x14ac:dyDescent="0.25">
      <c r="E216" s="220"/>
      <c r="F216" s="59"/>
      <c r="I216" s="59"/>
      <c r="J216" s="220"/>
      <c r="O216" s="220"/>
    </row>
    <row r="217" spans="5:15" x14ac:dyDescent="0.25">
      <c r="E217" s="220"/>
      <c r="F217" s="59"/>
      <c r="I217" s="59"/>
      <c r="J217" s="220"/>
      <c r="O217" s="220"/>
    </row>
    <row r="218" spans="5:15" x14ac:dyDescent="0.25">
      <c r="E218" s="220"/>
      <c r="F218" s="59"/>
      <c r="I218" s="59"/>
      <c r="J218" s="220"/>
      <c r="O218" s="220"/>
    </row>
    <row r="219" spans="5:15" x14ac:dyDescent="0.25">
      <c r="E219" s="220"/>
      <c r="F219" s="59"/>
      <c r="I219" s="59"/>
      <c r="J219" s="220"/>
      <c r="O219" s="220"/>
    </row>
    <row r="220" spans="5:15" x14ac:dyDescent="0.25">
      <c r="E220" s="220"/>
      <c r="F220" s="59"/>
      <c r="I220" s="59"/>
      <c r="J220" s="220"/>
      <c r="O220" s="220"/>
    </row>
    <row r="221" spans="5:15" x14ac:dyDescent="0.25">
      <c r="E221" s="220"/>
      <c r="F221" s="59"/>
      <c r="I221" s="59"/>
      <c r="J221" s="220"/>
      <c r="O221" s="220"/>
    </row>
    <row r="222" spans="5:15" x14ac:dyDescent="0.25">
      <c r="E222" s="220"/>
      <c r="F222" s="59"/>
      <c r="I222" s="59"/>
      <c r="J222" s="220"/>
      <c r="O222" s="220"/>
    </row>
    <row r="223" spans="5:15" x14ac:dyDescent="0.25">
      <c r="E223" s="220"/>
      <c r="F223" s="59"/>
      <c r="I223" s="59"/>
      <c r="J223" s="220"/>
      <c r="O223" s="220"/>
    </row>
    <row r="224" spans="5:15" x14ac:dyDescent="0.25">
      <c r="E224" s="220"/>
      <c r="F224" s="59"/>
      <c r="I224" s="59"/>
      <c r="J224" s="220"/>
      <c r="O224" s="220"/>
    </row>
    <row r="225" spans="5:15" x14ac:dyDescent="0.25">
      <c r="E225" s="220"/>
      <c r="F225" s="59"/>
      <c r="I225" s="59"/>
      <c r="J225" s="220"/>
      <c r="O225" s="220"/>
    </row>
    <row r="226" spans="5:15" x14ac:dyDescent="0.25">
      <c r="E226" s="220"/>
      <c r="F226" s="59"/>
      <c r="I226" s="59"/>
      <c r="J226" s="220"/>
      <c r="O226" s="220"/>
    </row>
    <row r="227" spans="5:15" x14ac:dyDescent="0.25">
      <c r="E227" s="220"/>
      <c r="F227" s="59"/>
      <c r="I227" s="59"/>
      <c r="J227" s="220"/>
      <c r="O227" s="220"/>
    </row>
    <row r="228" spans="5:15" x14ac:dyDescent="0.25">
      <c r="E228" s="220"/>
      <c r="F228" s="59"/>
      <c r="I228" s="59"/>
      <c r="J228" s="220"/>
      <c r="O228" s="220"/>
    </row>
    <row r="229" spans="5:15" x14ac:dyDescent="0.25">
      <c r="E229" s="220"/>
      <c r="F229" s="59"/>
      <c r="I229" s="59"/>
      <c r="J229" s="220"/>
      <c r="O229" s="220"/>
    </row>
    <row r="230" spans="5:15" x14ac:dyDescent="0.25">
      <c r="E230" s="220"/>
      <c r="F230" s="59"/>
      <c r="I230" s="59"/>
      <c r="J230" s="220"/>
      <c r="O230" s="220"/>
    </row>
    <row r="231" spans="5:15" x14ac:dyDescent="0.25">
      <c r="E231" s="220"/>
      <c r="F231" s="59"/>
      <c r="I231" s="59"/>
      <c r="J231" s="220"/>
      <c r="O231" s="220"/>
    </row>
    <row r="232" spans="5:15" x14ac:dyDescent="0.25">
      <c r="E232" s="220"/>
      <c r="F232" s="59"/>
      <c r="I232" s="59"/>
      <c r="J232" s="220"/>
      <c r="O232" s="220"/>
    </row>
    <row r="233" spans="5:15" x14ac:dyDescent="0.25">
      <c r="E233" s="220"/>
      <c r="F233" s="59"/>
      <c r="I233" s="59"/>
      <c r="J233" s="220"/>
      <c r="O233" s="220"/>
    </row>
    <row r="234" spans="5:15" x14ac:dyDescent="0.25">
      <c r="E234" s="220"/>
      <c r="F234" s="59"/>
      <c r="I234" s="59"/>
      <c r="J234" s="220"/>
      <c r="O234" s="220"/>
    </row>
    <row r="235" spans="5:15" x14ac:dyDescent="0.25">
      <c r="E235" s="220"/>
      <c r="F235" s="59"/>
      <c r="I235" s="59"/>
      <c r="J235" s="220"/>
      <c r="O235" s="220"/>
    </row>
    <row r="236" spans="5:15" x14ac:dyDescent="0.25">
      <c r="E236" s="220"/>
      <c r="F236" s="59"/>
      <c r="I236" s="59"/>
      <c r="J236" s="220"/>
      <c r="O236" s="220"/>
    </row>
    <row r="237" spans="5:15" x14ac:dyDescent="0.25">
      <c r="E237" s="220"/>
      <c r="F237" s="59"/>
      <c r="I237" s="59"/>
      <c r="J237" s="220"/>
      <c r="O237" s="220"/>
    </row>
    <row r="238" spans="5:15" x14ac:dyDescent="0.25">
      <c r="E238" s="220"/>
      <c r="F238" s="59"/>
      <c r="I238" s="59"/>
      <c r="J238" s="220"/>
      <c r="O238" s="220"/>
    </row>
    <row r="239" spans="5:15" x14ac:dyDescent="0.25">
      <c r="E239" s="220"/>
      <c r="F239" s="59"/>
      <c r="I239" s="59"/>
      <c r="J239" s="220"/>
      <c r="O239" s="220"/>
    </row>
    <row r="240" spans="5:15" x14ac:dyDescent="0.25">
      <c r="E240" s="220"/>
      <c r="F240" s="59"/>
      <c r="I240" s="59"/>
      <c r="J240" s="220"/>
      <c r="O240" s="220"/>
    </row>
    <row r="241" spans="5:15" x14ac:dyDescent="0.25">
      <c r="E241" s="220"/>
      <c r="F241" s="59"/>
      <c r="I241" s="59"/>
      <c r="J241" s="220"/>
      <c r="O241" s="220"/>
    </row>
  </sheetData>
  <mergeCells count="37">
    <mergeCell ref="A18:A21"/>
    <mergeCell ref="J18:J21"/>
    <mergeCell ref="J50:J51"/>
    <mergeCell ref="C77:E77"/>
    <mergeCell ref="A53:A54"/>
    <mergeCell ref="J53:J54"/>
    <mergeCell ref="A32:A34"/>
    <mergeCell ref="J35:J36"/>
    <mergeCell ref="J32:J34"/>
    <mergeCell ref="A35:A36"/>
    <mergeCell ref="J38:J39"/>
    <mergeCell ref="A38:A39"/>
    <mergeCell ref="A24:A26"/>
    <mergeCell ref="J24:J26"/>
    <mergeCell ref="J43:J44"/>
    <mergeCell ref="A43:A44"/>
    <mergeCell ref="A1:J1"/>
    <mergeCell ref="A9:A10"/>
    <mergeCell ref="B9:B10"/>
    <mergeCell ref="J9:J10"/>
    <mergeCell ref="A13:A17"/>
    <mergeCell ref="J13:J17"/>
    <mergeCell ref="C50:C51"/>
    <mergeCell ref="B50:B51"/>
    <mergeCell ref="A50:A51"/>
    <mergeCell ref="J75:J76"/>
    <mergeCell ref="A75:A76"/>
    <mergeCell ref="J55:J56"/>
    <mergeCell ref="A55:A56"/>
    <mergeCell ref="A62:A65"/>
    <mergeCell ref="J62:J65"/>
    <mergeCell ref="J57:J61"/>
    <mergeCell ref="A57:A61"/>
    <mergeCell ref="A66:A67"/>
    <mergeCell ref="J66:J67"/>
    <mergeCell ref="J70:J74"/>
    <mergeCell ref="A70:A74"/>
  </mergeCells>
  <hyperlinks>
    <hyperlink ref="D8" r:id="rId1" display="http://www.revellat.fr/sophrobase/htdocs/comm/card.php?socid=759"/>
    <hyperlink ref="D9" r:id="rId2" display="http://www.revellat.fr/sophrobase/htdocs/comm/card.php?socid=669"/>
    <hyperlink ref="C9" r:id="rId3" display="http://www.revellat.fr/sophrobase/htdocs/compta/facture.php?facid=396"/>
    <hyperlink ref="D10" r:id="rId4" display="http://www.revellat.fr/sophrobase/htdocs/comm/card.php?socid=731"/>
    <hyperlink ref="C6" r:id="rId5" display="http://www.revellat.fr/sophrobase/htdocs/compta/facture.php?facid=506"/>
    <hyperlink ref="C17" r:id="rId6" display="http://www.revellat.fr/sophrobase/htdocs/compta/facture.php?facid=514"/>
    <hyperlink ref="D15" r:id="rId7" display="http://www.revellat.fr/sophrobase/htdocs/comm/card.php?socid=758"/>
    <hyperlink ref="C32" r:id="rId8" display="http://www.revellat.fr/sophrobase/htdocs/compta/facture.php?facid=317"/>
    <hyperlink ref="D29" r:id="rId9" display="http://www.revellat.fr/sophrobase/htdocs/comm/card.php?socid=747"/>
    <hyperlink ref="C31" r:id="rId10" display="http://www.revellat.fr/sophrobase/htdocs/compta/facture.php?facid=316"/>
    <hyperlink ref="C36" r:id="rId11" display="http://www.revellat.fr/sophrobase/htdocs/compta/facture.php?facid=342"/>
    <hyperlink ref="C35" r:id="rId12" display="http://www.revellat.fr/sophrobase/htdocs/compta/facture.php?facid=487"/>
    <hyperlink ref="C39" r:id="rId13" display="http://www.revellat.fr/sophrobase/htdocs/compta/facture.php?facid=309"/>
    <hyperlink ref="C43" r:id="rId14" display="http://www.revellat.fr/sophrobase/htdocs/compta/facture.php?facid=430"/>
    <hyperlink ref="D53" r:id="rId15" display="http://www.revellat.fr/sophrobase/htdocs/comm/card.php?socid=698"/>
    <hyperlink ref="C48" r:id="rId16" display="http://www.revellat.fr/sophrobase/htdocs/compta/facture.php?facid=310"/>
    <hyperlink ref="C50" r:id="rId17" display="http://www.revellat.fr/sophrobase/htdocs/compta/facture.php?facid=317"/>
    <hyperlink ref="D52" r:id="rId18" display="http://www.revellat.fr/sophrobase/htdocs/comm/card.php?socid=750"/>
    <hyperlink ref="C54" r:id="rId19" display="http://www.revellat.fr/sophrobase/htdocs/compta/facture.php?facid=410"/>
    <hyperlink ref="C40" r:id="rId20" display="http://www.revellat.fr/sophrobase/htdocs/compta/facture.php?facid=306"/>
    <hyperlink ref="D41" r:id="rId21" display="http://www.revellat.fr/sophrobase/htdocs/comm/card.php?socid=735"/>
    <hyperlink ref="C71" r:id="rId22" display="http://www.revellat.fr/sophrobase/htdocs/compta/facture.php?facid=341"/>
    <hyperlink ref="D72" r:id="rId23" display="http://www.revellat.fr/sophrobase/htdocs/comm/card.php?socid=716"/>
    <hyperlink ref="C73" r:id="rId24" display="http://www.revellat.fr/sophrobase/htdocs/compta/facture.php?facid=305"/>
    <hyperlink ref="D74" r:id="rId25" display="http://www.revellat.fr/sophrobase/htdocs/comm/card.php?socid=760"/>
    <hyperlink ref="C76" r:id="rId26" display="http://www.revellat.fr/sophrobase/htdocs/compta/facture.php?facid=424"/>
    <hyperlink ref="C18" r:id="rId27" display="http://www.revellat.fr/sophrobase/htdocs/compta/facture.php?facid=541"/>
  </hyperlinks>
  <pageMargins left="0.7" right="0.7" top="0.75" bottom="0.75" header="0.3" footer="0.3"/>
  <pageSetup paperSize="9" orientation="portrait" horizontalDpi="300" verticalDpi="300" r:id="rId28"/>
  <ignoredErrors>
    <ignoredError sqref="I24:I25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232"/>
  <sheetViews>
    <sheetView topLeftCell="D45" zoomScale="70" zoomScaleNormal="70" workbookViewId="0">
      <selection activeCell="I74" sqref="I74"/>
    </sheetView>
  </sheetViews>
  <sheetFormatPr baseColWidth="10" defaultRowHeight="15" x14ac:dyDescent="0.25"/>
  <cols>
    <col min="1" max="1" width="18.7109375" style="132" customWidth="1"/>
    <col min="2" max="2" width="20.7109375" style="132" customWidth="1"/>
    <col min="3" max="3" width="32.42578125" style="132" customWidth="1"/>
    <col min="4" max="4" width="66.42578125" style="132" customWidth="1"/>
    <col min="5" max="5" width="20.140625" style="132" customWidth="1"/>
    <col min="6" max="6" width="20.140625" style="323" customWidth="1"/>
    <col min="7" max="7" width="20.140625" style="132" customWidth="1"/>
    <col min="8" max="8" width="18.5703125" style="132" customWidth="1"/>
    <col min="9" max="9" width="18.7109375" style="323" customWidth="1"/>
    <col min="10" max="10" width="23.140625" style="132" customWidth="1"/>
    <col min="11" max="11" width="14.42578125" style="132" customWidth="1"/>
    <col min="12" max="12" width="11.42578125" style="132"/>
    <col min="13" max="13" width="38.85546875" style="132" customWidth="1"/>
    <col min="14" max="16384" width="11.42578125" style="132"/>
  </cols>
  <sheetData>
    <row r="1" spans="1:101" ht="15.75" thickBot="1" x14ac:dyDescent="0.3">
      <c r="A1" s="520" t="s">
        <v>14</v>
      </c>
      <c r="B1" s="521"/>
      <c r="C1" s="521"/>
      <c r="D1" s="521"/>
      <c r="E1" s="521"/>
      <c r="F1" s="521"/>
      <c r="G1" s="521"/>
      <c r="H1" s="521"/>
      <c r="I1" s="521"/>
      <c r="J1" s="522"/>
    </row>
    <row r="2" spans="1:101" x14ac:dyDescent="0.25">
      <c r="A2" s="131"/>
      <c r="B2" s="131"/>
      <c r="C2" s="131"/>
      <c r="D2" s="131"/>
      <c r="E2" s="131"/>
      <c r="F2" s="340"/>
      <c r="G2" s="131"/>
      <c r="H2" s="131"/>
      <c r="I2" s="340"/>
      <c r="J2" s="131"/>
    </row>
    <row r="3" spans="1:101" x14ac:dyDescent="0.25">
      <c r="B3" s="341" t="s">
        <v>4</v>
      </c>
    </row>
    <row r="5" spans="1:101" x14ac:dyDescent="0.25">
      <c r="A5" s="133" t="s">
        <v>339</v>
      </c>
      <c r="B5" s="133" t="s">
        <v>13</v>
      </c>
      <c r="C5" s="133" t="s">
        <v>0</v>
      </c>
      <c r="D5" s="133" t="s">
        <v>140</v>
      </c>
      <c r="E5" s="133" t="s">
        <v>340</v>
      </c>
      <c r="F5" s="342" t="s">
        <v>452</v>
      </c>
      <c r="G5" s="343" t="s">
        <v>450</v>
      </c>
      <c r="H5" s="343" t="s">
        <v>2</v>
      </c>
      <c r="I5" s="344" t="s">
        <v>3</v>
      </c>
      <c r="J5" s="133" t="s">
        <v>341</v>
      </c>
    </row>
    <row r="6" spans="1:101" x14ac:dyDescent="0.25">
      <c r="A6" s="337">
        <v>42919</v>
      </c>
      <c r="B6" s="337">
        <v>42892</v>
      </c>
      <c r="C6" s="126" t="s">
        <v>491</v>
      </c>
      <c r="D6" s="107" t="s">
        <v>492</v>
      </c>
      <c r="E6" s="331" t="s">
        <v>128</v>
      </c>
      <c r="F6" s="256">
        <v>49.9</v>
      </c>
      <c r="G6" s="327">
        <f t="shared" ref="G6:G70" si="0">+F6-H6</f>
        <v>1.8399999999999963</v>
      </c>
      <c r="H6" s="333">
        <v>48.06</v>
      </c>
      <c r="I6" s="333">
        <f t="shared" ref="I6:I70" si="1">+F6/1.2</f>
        <v>41.583333333333336</v>
      </c>
      <c r="J6" s="333">
        <v>49.9</v>
      </c>
    </row>
    <row r="7" spans="1:101" x14ac:dyDescent="0.25">
      <c r="A7" s="494">
        <v>42919</v>
      </c>
      <c r="B7" s="337">
        <v>42920</v>
      </c>
      <c r="C7" s="239" t="s">
        <v>555</v>
      </c>
      <c r="D7" s="43" t="s">
        <v>434</v>
      </c>
      <c r="E7" s="331" t="s">
        <v>128</v>
      </c>
      <c r="F7" s="256">
        <v>180</v>
      </c>
      <c r="G7" s="33">
        <f t="shared" si="0"/>
        <v>2.7400000000000091</v>
      </c>
      <c r="H7" s="333">
        <v>177.26</v>
      </c>
      <c r="I7" s="336">
        <f t="shared" si="1"/>
        <v>150</v>
      </c>
      <c r="J7" s="484">
        <v>225.29</v>
      </c>
    </row>
    <row r="8" spans="1:101" x14ac:dyDescent="0.25">
      <c r="A8" s="495"/>
      <c r="B8" s="337">
        <v>42849</v>
      </c>
      <c r="C8" s="107" t="s">
        <v>472</v>
      </c>
      <c r="D8" s="345" t="s">
        <v>172</v>
      </c>
      <c r="E8" s="331" t="s">
        <v>128</v>
      </c>
      <c r="F8" s="256">
        <v>49.9</v>
      </c>
      <c r="G8" s="327">
        <f t="shared" si="0"/>
        <v>1.8399999999999963</v>
      </c>
      <c r="H8" s="333">
        <v>48.06</v>
      </c>
      <c r="I8" s="333">
        <f t="shared" si="1"/>
        <v>41.583333333333336</v>
      </c>
      <c r="J8" s="486"/>
      <c r="L8" s="163"/>
      <c r="M8" s="163"/>
      <c r="O8" s="163"/>
      <c r="P8" s="163"/>
    </row>
    <row r="9" spans="1:101" x14ac:dyDescent="0.25">
      <c r="A9" s="435">
        <v>42920</v>
      </c>
      <c r="B9" s="494">
        <v>42860</v>
      </c>
      <c r="C9" s="126" t="s">
        <v>354</v>
      </c>
      <c r="D9" s="210" t="s">
        <v>355</v>
      </c>
      <c r="E9" s="331" t="s">
        <v>128</v>
      </c>
      <c r="F9" s="254">
        <v>49.9</v>
      </c>
      <c r="G9" s="33">
        <f t="shared" si="0"/>
        <v>1.8399999999999963</v>
      </c>
      <c r="H9" s="333">
        <v>48.06</v>
      </c>
      <c r="I9" s="336">
        <f t="shared" si="1"/>
        <v>41.583333333333336</v>
      </c>
      <c r="J9" s="484">
        <v>96.12</v>
      </c>
      <c r="L9" s="163"/>
      <c r="M9" s="163"/>
      <c r="O9" s="163"/>
      <c r="P9" s="163"/>
    </row>
    <row r="10" spans="1:101" x14ac:dyDescent="0.25">
      <c r="A10" s="437"/>
      <c r="B10" s="495"/>
      <c r="C10" s="167" t="s">
        <v>326</v>
      </c>
      <c r="D10" s="345" t="s">
        <v>314</v>
      </c>
      <c r="E10" s="331" t="s">
        <v>128</v>
      </c>
      <c r="F10" s="254">
        <v>49.9</v>
      </c>
      <c r="G10" s="33">
        <f t="shared" ref="G10:G12" si="2">+F10-H10</f>
        <v>1.8399999999999963</v>
      </c>
      <c r="H10" s="333">
        <v>48.06</v>
      </c>
      <c r="I10" s="336">
        <f t="shared" ref="I10:I12" si="3">+F10/1.2</f>
        <v>41.583333333333336</v>
      </c>
      <c r="J10" s="486"/>
      <c r="L10" s="163"/>
      <c r="M10" s="163"/>
      <c r="O10" s="163"/>
      <c r="P10" s="163"/>
    </row>
    <row r="11" spans="1:101" s="43" customFormat="1" x14ac:dyDescent="0.25">
      <c r="A11" s="337">
        <v>42920</v>
      </c>
      <c r="B11" s="337">
        <v>42941</v>
      </c>
      <c r="C11" s="107" t="s">
        <v>556</v>
      </c>
      <c r="D11" s="43" t="s">
        <v>136</v>
      </c>
      <c r="E11" s="35" t="s">
        <v>202</v>
      </c>
      <c r="F11" s="254">
        <v>449</v>
      </c>
      <c r="G11" s="33">
        <f t="shared" si="2"/>
        <v>0</v>
      </c>
      <c r="H11" s="336">
        <v>449</v>
      </c>
      <c r="I11" s="336">
        <f t="shared" si="3"/>
        <v>374.16666666666669</v>
      </c>
      <c r="J11" s="336">
        <v>449</v>
      </c>
      <c r="K11" s="132"/>
      <c r="L11" s="163"/>
      <c r="M11" s="163"/>
      <c r="N11" s="132"/>
      <c r="O11" s="163"/>
      <c r="P11" s="163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2"/>
      <c r="BK11" s="132"/>
      <c r="BL11" s="132"/>
      <c r="BM11" s="132"/>
      <c r="BN11" s="132"/>
      <c r="BO11" s="132"/>
      <c r="BP11" s="132"/>
      <c r="BQ11" s="132"/>
      <c r="BR11" s="132"/>
      <c r="BS11" s="132"/>
      <c r="BT11" s="132"/>
      <c r="BU11" s="132"/>
      <c r="BV11" s="132"/>
      <c r="BW11" s="132"/>
      <c r="BX11" s="132"/>
      <c r="BY11" s="132"/>
      <c r="BZ11" s="132"/>
      <c r="CA11" s="132"/>
      <c r="CB11" s="132"/>
      <c r="CC11" s="132"/>
      <c r="CD11" s="132"/>
      <c r="CE11" s="132"/>
      <c r="CF11" s="132"/>
      <c r="CG11" s="132"/>
      <c r="CH11" s="132"/>
      <c r="CI11" s="132"/>
      <c r="CJ11" s="132"/>
      <c r="CK11" s="132"/>
      <c r="CL11" s="132"/>
      <c r="CM11" s="132"/>
      <c r="CN11" s="132"/>
      <c r="CO11" s="132"/>
      <c r="CP11" s="132"/>
      <c r="CQ11" s="132"/>
      <c r="CR11" s="132"/>
      <c r="CS11" s="132"/>
      <c r="CT11" s="132"/>
      <c r="CU11" s="132"/>
      <c r="CV11" s="132"/>
      <c r="CW11" s="132"/>
    </row>
    <row r="12" spans="1:101" x14ac:dyDescent="0.25">
      <c r="A12" s="162">
        <v>42922</v>
      </c>
      <c r="B12" s="337">
        <v>42799</v>
      </c>
      <c r="C12" s="239" t="s">
        <v>558</v>
      </c>
      <c r="D12" s="43" t="s">
        <v>434</v>
      </c>
      <c r="E12" s="331" t="s">
        <v>128</v>
      </c>
      <c r="F12" s="256">
        <v>49.9</v>
      </c>
      <c r="G12" s="33">
        <f t="shared" si="2"/>
        <v>1.8399999999999963</v>
      </c>
      <c r="H12" s="336">
        <v>48.06</v>
      </c>
      <c r="I12" s="336">
        <f t="shared" si="3"/>
        <v>41.583333333333336</v>
      </c>
      <c r="J12" s="333">
        <v>48.06</v>
      </c>
      <c r="L12" s="163"/>
      <c r="M12" s="163"/>
      <c r="O12" s="163"/>
      <c r="P12" s="163"/>
    </row>
    <row r="13" spans="1:101" x14ac:dyDescent="0.25">
      <c r="A13" s="162">
        <v>42922</v>
      </c>
      <c r="B13" s="517" t="s">
        <v>557</v>
      </c>
      <c r="C13" s="518"/>
      <c r="D13" s="519"/>
      <c r="E13" s="35" t="s">
        <v>202</v>
      </c>
      <c r="F13" s="256">
        <v>10000</v>
      </c>
      <c r="G13" s="33">
        <f t="shared" ref="G13:G16" si="4">+F13-H13</f>
        <v>10000</v>
      </c>
      <c r="H13" s="336"/>
      <c r="I13" s="336"/>
      <c r="J13" s="336"/>
    </row>
    <row r="14" spans="1:101" x14ac:dyDescent="0.25">
      <c r="A14" s="162">
        <v>42923</v>
      </c>
      <c r="B14" s="337">
        <v>42864</v>
      </c>
      <c r="C14" s="107" t="s">
        <v>496</v>
      </c>
      <c r="D14" s="35" t="s">
        <v>443</v>
      </c>
      <c r="E14" s="331" t="s">
        <v>128</v>
      </c>
      <c r="F14" s="256">
        <v>49.9</v>
      </c>
      <c r="G14" s="33">
        <f t="shared" si="4"/>
        <v>1.8399999999999963</v>
      </c>
      <c r="H14" s="336">
        <v>48.06</v>
      </c>
      <c r="I14" s="336">
        <f t="shared" si="1"/>
        <v>41.583333333333336</v>
      </c>
      <c r="J14" s="333">
        <v>48.06</v>
      </c>
    </row>
    <row r="15" spans="1:101" x14ac:dyDescent="0.25">
      <c r="A15" s="162">
        <v>42926</v>
      </c>
      <c r="B15" s="337">
        <v>42893</v>
      </c>
      <c r="C15" s="212" t="s">
        <v>502</v>
      </c>
      <c r="D15" s="184" t="s">
        <v>330</v>
      </c>
      <c r="E15" s="331" t="s">
        <v>128</v>
      </c>
      <c r="F15" s="256">
        <v>49.9</v>
      </c>
      <c r="G15" s="33">
        <f t="shared" si="4"/>
        <v>1.8399999999999963</v>
      </c>
      <c r="H15" s="336">
        <v>48.06</v>
      </c>
      <c r="I15" s="336">
        <f t="shared" si="1"/>
        <v>41.583333333333336</v>
      </c>
      <c r="J15" s="333">
        <v>48.06</v>
      </c>
    </row>
    <row r="16" spans="1:101" x14ac:dyDescent="0.25">
      <c r="A16" s="162">
        <v>42926</v>
      </c>
      <c r="B16" s="337">
        <v>42836</v>
      </c>
      <c r="C16" s="126" t="s">
        <v>402</v>
      </c>
      <c r="D16" s="290" t="s">
        <v>403</v>
      </c>
      <c r="E16" s="331" t="s">
        <v>128</v>
      </c>
      <c r="F16" s="256">
        <v>49.9</v>
      </c>
      <c r="G16" s="33">
        <f t="shared" si="4"/>
        <v>1.8399999999999963</v>
      </c>
      <c r="H16" s="336">
        <v>48.06</v>
      </c>
      <c r="I16" s="336">
        <f t="shared" si="1"/>
        <v>41.583333333333336</v>
      </c>
      <c r="J16" s="333">
        <v>48.06</v>
      </c>
    </row>
    <row r="17" spans="1:10" x14ac:dyDescent="0.25">
      <c r="A17" s="511">
        <v>42926</v>
      </c>
      <c r="B17" s="337">
        <v>42737</v>
      </c>
      <c r="C17" s="212" t="s">
        <v>377</v>
      </c>
      <c r="D17" s="43" t="s">
        <v>376</v>
      </c>
      <c r="E17" s="331" t="s">
        <v>128</v>
      </c>
      <c r="F17" s="256">
        <v>49.9</v>
      </c>
      <c r="G17" s="33">
        <f t="shared" si="0"/>
        <v>1.8399999999999963</v>
      </c>
      <c r="H17" s="333">
        <v>48.06</v>
      </c>
      <c r="I17" s="336">
        <f t="shared" si="1"/>
        <v>41.583333333333336</v>
      </c>
      <c r="J17" s="484">
        <v>96.12</v>
      </c>
    </row>
    <row r="18" spans="1:10" x14ac:dyDescent="0.25">
      <c r="A18" s="513"/>
      <c r="B18" s="337">
        <v>42849</v>
      </c>
      <c r="C18" s="126" t="s">
        <v>373</v>
      </c>
      <c r="D18" s="184" t="s">
        <v>372</v>
      </c>
      <c r="E18" s="331" t="s">
        <v>128</v>
      </c>
      <c r="F18" s="256">
        <v>49.9</v>
      </c>
      <c r="G18" s="33">
        <f t="shared" si="0"/>
        <v>1.8399999999999963</v>
      </c>
      <c r="H18" s="333">
        <v>48.06</v>
      </c>
      <c r="I18" s="336">
        <f t="shared" si="1"/>
        <v>41.583333333333336</v>
      </c>
      <c r="J18" s="486"/>
    </row>
    <row r="19" spans="1:10" x14ac:dyDescent="0.25">
      <c r="A19" s="506">
        <v>42926</v>
      </c>
      <c r="B19" s="337">
        <v>42941</v>
      </c>
      <c r="C19" s="126" t="s">
        <v>561</v>
      </c>
      <c r="D19" s="43" t="s">
        <v>559</v>
      </c>
      <c r="E19" s="331" t="s">
        <v>8</v>
      </c>
      <c r="F19" s="256">
        <v>60</v>
      </c>
      <c r="G19" s="33">
        <f t="shared" si="0"/>
        <v>0</v>
      </c>
      <c r="H19" s="333">
        <v>60</v>
      </c>
      <c r="I19" s="336">
        <f t="shared" si="1"/>
        <v>50</v>
      </c>
      <c r="J19" s="514">
        <v>130</v>
      </c>
    </row>
    <row r="20" spans="1:10" x14ac:dyDescent="0.25">
      <c r="A20" s="506"/>
      <c r="B20" s="337">
        <v>42942</v>
      </c>
      <c r="C20" s="120" t="s">
        <v>562</v>
      </c>
      <c r="D20" s="184" t="s">
        <v>560</v>
      </c>
      <c r="E20" s="331" t="s">
        <v>8</v>
      </c>
      <c r="F20" s="256">
        <v>70</v>
      </c>
      <c r="G20" s="33">
        <f t="shared" si="0"/>
        <v>0</v>
      </c>
      <c r="H20" s="333">
        <v>70</v>
      </c>
      <c r="I20" s="336">
        <f t="shared" si="1"/>
        <v>58.333333333333336</v>
      </c>
      <c r="J20" s="514"/>
    </row>
    <row r="21" spans="1:10" x14ac:dyDescent="0.25">
      <c r="A21" s="494">
        <v>42926</v>
      </c>
      <c r="B21" s="337">
        <v>42941</v>
      </c>
      <c r="C21" s="118" t="s">
        <v>564</v>
      </c>
      <c r="D21" s="290" t="s">
        <v>565</v>
      </c>
      <c r="E21" s="331" t="s">
        <v>8</v>
      </c>
      <c r="F21" s="256">
        <v>213.75</v>
      </c>
      <c r="G21" s="33">
        <f t="shared" si="0"/>
        <v>0</v>
      </c>
      <c r="H21" s="336">
        <v>213.75</v>
      </c>
      <c r="I21" s="336">
        <f t="shared" si="1"/>
        <v>178.125</v>
      </c>
      <c r="J21" s="484">
        <v>433.75</v>
      </c>
    </row>
    <row r="22" spans="1:10" x14ac:dyDescent="0.25">
      <c r="A22" s="510"/>
      <c r="B22" s="337">
        <v>42941</v>
      </c>
      <c r="C22" s="212" t="s">
        <v>566</v>
      </c>
      <c r="D22" s="184" t="s">
        <v>567</v>
      </c>
      <c r="E22" s="331" t="s">
        <v>8</v>
      </c>
      <c r="F22" s="256">
        <v>160</v>
      </c>
      <c r="G22" s="33">
        <f t="shared" si="0"/>
        <v>0</v>
      </c>
      <c r="H22" s="333">
        <v>160</v>
      </c>
      <c r="I22" s="336">
        <f t="shared" si="1"/>
        <v>133.33333333333334</v>
      </c>
      <c r="J22" s="485"/>
    </row>
    <row r="23" spans="1:10" x14ac:dyDescent="0.25">
      <c r="A23" s="495"/>
      <c r="B23" s="337">
        <v>42941</v>
      </c>
      <c r="C23" s="126" t="s">
        <v>563</v>
      </c>
      <c r="D23" s="297" t="s">
        <v>335</v>
      </c>
      <c r="E23" s="331" t="s">
        <v>8</v>
      </c>
      <c r="F23" s="256">
        <v>60</v>
      </c>
      <c r="G23" s="33">
        <f t="shared" si="0"/>
        <v>0</v>
      </c>
      <c r="H23" s="333">
        <v>60</v>
      </c>
      <c r="I23" s="336">
        <f t="shared" si="1"/>
        <v>50</v>
      </c>
      <c r="J23" s="486"/>
    </row>
    <row r="24" spans="1:10" x14ac:dyDescent="0.25">
      <c r="A24" s="494">
        <v>42927</v>
      </c>
      <c r="B24" s="337">
        <v>42866</v>
      </c>
      <c r="C24" s="160" t="s">
        <v>435</v>
      </c>
      <c r="D24" s="43" t="s">
        <v>319</v>
      </c>
      <c r="E24" s="331" t="s">
        <v>128</v>
      </c>
      <c r="F24" s="256">
        <v>49.9</v>
      </c>
      <c r="G24" s="33">
        <f t="shared" si="0"/>
        <v>1.8399999999999963</v>
      </c>
      <c r="H24" s="333">
        <v>48.06</v>
      </c>
      <c r="I24" s="336">
        <f t="shared" si="1"/>
        <v>41.583333333333336</v>
      </c>
      <c r="J24" s="484">
        <v>96.12</v>
      </c>
    </row>
    <row r="25" spans="1:10" x14ac:dyDescent="0.25">
      <c r="A25" s="495"/>
      <c r="B25" s="337">
        <v>42866</v>
      </c>
      <c r="C25" s="118" t="s">
        <v>436</v>
      </c>
      <c r="D25" s="43" t="s">
        <v>437</v>
      </c>
      <c r="E25" s="331" t="s">
        <v>128</v>
      </c>
      <c r="F25" s="256">
        <v>49.9</v>
      </c>
      <c r="G25" s="33">
        <f t="shared" si="0"/>
        <v>1.8399999999999963</v>
      </c>
      <c r="H25" s="333">
        <v>48.06</v>
      </c>
      <c r="I25" s="336">
        <f t="shared" si="1"/>
        <v>41.583333333333336</v>
      </c>
      <c r="J25" s="486"/>
    </row>
    <row r="26" spans="1:10" x14ac:dyDescent="0.25">
      <c r="A26" s="494">
        <v>42928</v>
      </c>
      <c r="B26" s="337">
        <v>42941</v>
      </c>
      <c r="C26" s="126" t="s">
        <v>568</v>
      </c>
      <c r="D26" s="43" t="s">
        <v>569</v>
      </c>
      <c r="E26" s="331" t="s">
        <v>128</v>
      </c>
      <c r="F26" s="254">
        <v>810</v>
      </c>
      <c r="G26" s="33">
        <f>+F26-H26</f>
        <v>11.590000000000032</v>
      </c>
      <c r="H26" s="336">
        <v>798.41</v>
      </c>
      <c r="I26" s="336">
        <f>+F26/1.2</f>
        <v>675</v>
      </c>
      <c r="J26" s="484">
        <v>1023.7</v>
      </c>
    </row>
    <row r="27" spans="1:10" x14ac:dyDescent="0.25">
      <c r="A27" s="510"/>
      <c r="B27" s="337">
        <v>42740</v>
      </c>
      <c r="C27" s="165" t="s">
        <v>225</v>
      </c>
      <c r="D27" s="297" t="s">
        <v>320</v>
      </c>
      <c r="E27" s="331" t="s">
        <v>128</v>
      </c>
      <c r="F27" s="256">
        <v>49.9</v>
      </c>
      <c r="G27" s="33">
        <f t="shared" ref="G27:G60" si="5">+F27-H27</f>
        <v>1.8399999999999963</v>
      </c>
      <c r="H27" s="333">
        <v>48.06</v>
      </c>
      <c r="I27" s="336">
        <f t="shared" ref="I27:I60" si="6">+F27/1.2</f>
        <v>41.583333333333336</v>
      </c>
      <c r="J27" s="485"/>
    </row>
    <row r="28" spans="1:10" x14ac:dyDescent="0.25">
      <c r="A28" s="495"/>
      <c r="B28" s="337">
        <v>42941</v>
      </c>
      <c r="C28" s="107" t="s">
        <v>570</v>
      </c>
      <c r="D28" s="315" t="s">
        <v>136</v>
      </c>
      <c r="E28" s="331" t="s">
        <v>128</v>
      </c>
      <c r="F28" s="256">
        <v>180</v>
      </c>
      <c r="G28" s="33">
        <f t="shared" ref="G28" si="7">+F28-H28</f>
        <v>2.7400000000000091</v>
      </c>
      <c r="H28" s="333">
        <v>177.26</v>
      </c>
      <c r="I28" s="336">
        <f t="shared" ref="I28" si="8">+F28/1.2</f>
        <v>150</v>
      </c>
      <c r="J28" s="486"/>
    </row>
    <row r="29" spans="1:10" x14ac:dyDescent="0.25">
      <c r="A29" s="494">
        <v>42928</v>
      </c>
      <c r="B29" s="337">
        <v>42941</v>
      </c>
      <c r="C29" s="212" t="s">
        <v>571</v>
      </c>
      <c r="D29" s="43" t="s">
        <v>276</v>
      </c>
      <c r="E29" s="331" t="s">
        <v>8</v>
      </c>
      <c r="F29" s="256">
        <v>1059</v>
      </c>
      <c r="G29" s="33">
        <f t="shared" si="5"/>
        <v>0</v>
      </c>
      <c r="H29" s="333">
        <v>1059</v>
      </c>
      <c r="I29" s="336">
        <f t="shared" si="6"/>
        <v>882.5</v>
      </c>
      <c r="J29" s="484">
        <v>1271.5</v>
      </c>
    </row>
    <row r="30" spans="1:10" x14ac:dyDescent="0.25">
      <c r="A30" s="510"/>
      <c r="B30" s="335">
        <v>42852</v>
      </c>
      <c r="C30" s="167" t="s">
        <v>538</v>
      </c>
      <c r="D30" s="43" t="s">
        <v>376</v>
      </c>
      <c r="E30" s="331" t="s">
        <v>8</v>
      </c>
      <c r="F30" s="256">
        <v>142.5</v>
      </c>
      <c r="G30" s="33">
        <f t="shared" si="5"/>
        <v>0</v>
      </c>
      <c r="H30" s="333">
        <v>142.5</v>
      </c>
      <c r="I30" s="336">
        <f t="shared" si="6"/>
        <v>118.75</v>
      </c>
      <c r="J30" s="485"/>
    </row>
    <row r="31" spans="1:10" x14ac:dyDescent="0.25">
      <c r="A31" s="495"/>
      <c r="B31" s="337">
        <v>42941</v>
      </c>
      <c r="C31" s="212" t="s">
        <v>572</v>
      </c>
      <c r="D31" s="43" t="s">
        <v>483</v>
      </c>
      <c r="E31" s="331" t="s">
        <v>8</v>
      </c>
      <c r="F31" s="256">
        <v>70</v>
      </c>
      <c r="G31" s="33">
        <f t="shared" si="5"/>
        <v>0</v>
      </c>
      <c r="H31" s="333">
        <v>70</v>
      </c>
      <c r="I31" s="336">
        <f t="shared" si="6"/>
        <v>58.333333333333336</v>
      </c>
      <c r="J31" s="486"/>
    </row>
    <row r="32" spans="1:10" x14ac:dyDescent="0.25">
      <c r="A32" s="435">
        <v>42929</v>
      </c>
      <c r="B32" s="337">
        <v>42899</v>
      </c>
      <c r="C32" s="107" t="s">
        <v>511</v>
      </c>
      <c r="D32" s="287" t="s">
        <v>512</v>
      </c>
      <c r="E32" s="331" t="s">
        <v>128</v>
      </c>
      <c r="F32" s="256">
        <v>49.9</v>
      </c>
      <c r="G32" s="33">
        <f t="shared" si="5"/>
        <v>1.8399999999999963</v>
      </c>
      <c r="H32" s="333">
        <v>48.06</v>
      </c>
      <c r="I32" s="336">
        <f t="shared" si="6"/>
        <v>41.583333333333336</v>
      </c>
      <c r="J32" s="484">
        <v>273.35000000000002</v>
      </c>
    </row>
    <row r="33" spans="1:11" x14ac:dyDescent="0.25">
      <c r="A33" s="436"/>
      <c r="B33" s="337">
        <v>42747</v>
      </c>
      <c r="C33" s="107" t="s">
        <v>507</v>
      </c>
      <c r="D33" s="315" t="s">
        <v>508</v>
      </c>
      <c r="E33" s="331" t="s">
        <v>128</v>
      </c>
      <c r="F33" s="256">
        <v>49.9</v>
      </c>
      <c r="G33" s="33">
        <f t="shared" ref="G33:G37" si="9">+F33-H33</f>
        <v>1.8399999999999963</v>
      </c>
      <c r="H33" s="333">
        <v>48.06</v>
      </c>
      <c r="I33" s="336">
        <f t="shared" ref="I33:I37" si="10">+F33/1.2</f>
        <v>41.583333333333336</v>
      </c>
      <c r="J33" s="485"/>
    </row>
    <row r="34" spans="1:11" x14ac:dyDescent="0.25">
      <c r="A34" s="437"/>
      <c r="B34" s="330">
        <v>42941</v>
      </c>
      <c r="C34" s="120" t="s">
        <v>574</v>
      </c>
      <c r="D34" s="43" t="s">
        <v>573</v>
      </c>
      <c r="E34" s="331" t="s">
        <v>128</v>
      </c>
      <c r="F34" s="256">
        <v>180</v>
      </c>
      <c r="G34" s="33">
        <f t="shared" si="9"/>
        <v>2.7400000000000091</v>
      </c>
      <c r="H34" s="333">
        <v>177.26</v>
      </c>
      <c r="I34" s="336">
        <f t="shared" si="10"/>
        <v>150</v>
      </c>
      <c r="J34" s="486"/>
    </row>
    <row r="35" spans="1:11" x14ac:dyDescent="0.25">
      <c r="A35" s="328">
        <v>42933</v>
      </c>
      <c r="B35" s="328">
        <v>42737</v>
      </c>
      <c r="C35" s="165" t="s">
        <v>325</v>
      </c>
      <c r="D35" s="43" t="s">
        <v>272</v>
      </c>
      <c r="E35" s="331" t="s">
        <v>128</v>
      </c>
      <c r="F35" s="256">
        <v>49.9</v>
      </c>
      <c r="G35" s="33">
        <f t="shared" si="9"/>
        <v>1.8399999999999963</v>
      </c>
      <c r="H35" s="333">
        <v>48.06</v>
      </c>
      <c r="I35" s="336">
        <f t="shared" si="10"/>
        <v>41.583333333333336</v>
      </c>
      <c r="J35" s="333">
        <v>48.06</v>
      </c>
    </row>
    <row r="36" spans="1:11" x14ac:dyDescent="0.25">
      <c r="A36" s="328">
        <v>42933</v>
      </c>
      <c r="B36" s="337">
        <v>42835</v>
      </c>
      <c r="C36" s="107" t="s">
        <v>322</v>
      </c>
      <c r="D36" s="43" t="s">
        <v>382</v>
      </c>
      <c r="E36" s="331" t="s">
        <v>128</v>
      </c>
      <c r="F36" s="256">
        <v>49.9</v>
      </c>
      <c r="G36" s="33">
        <f t="shared" si="9"/>
        <v>1.8399999999999963</v>
      </c>
      <c r="H36" s="333">
        <v>48.06</v>
      </c>
      <c r="I36" s="336">
        <f t="shared" si="10"/>
        <v>41.583333333333336</v>
      </c>
      <c r="J36" s="339">
        <v>48.06</v>
      </c>
    </row>
    <row r="37" spans="1:11" x14ac:dyDescent="0.25">
      <c r="A37" s="330">
        <v>42934</v>
      </c>
      <c r="B37" s="337">
        <v>42808</v>
      </c>
      <c r="C37" s="160" t="s">
        <v>317</v>
      </c>
      <c r="D37" s="107" t="s">
        <v>316</v>
      </c>
      <c r="E37" s="35" t="s">
        <v>11</v>
      </c>
      <c r="F37" s="256">
        <v>49.9</v>
      </c>
      <c r="G37" s="327">
        <f t="shared" si="9"/>
        <v>0</v>
      </c>
      <c r="H37" s="333">
        <v>49.9</v>
      </c>
      <c r="I37" s="336">
        <f t="shared" si="10"/>
        <v>41.583333333333336</v>
      </c>
      <c r="J37" s="333">
        <v>49.9</v>
      </c>
    </row>
    <row r="38" spans="1:11" x14ac:dyDescent="0.25">
      <c r="A38" s="330">
        <v>42934</v>
      </c>
      <c r="B38" s="330">
        <v>42737</v>
      </c>
      <c r="C38" s="167" t="s">
        <v>138</v>
      </c>
      <c r="D38" s="43" t="s">
        <v>139</v>
      </c>
      <c r="E38" s="35" t="s">
        <v>11</v>
      </c>
      <c r="F38" s="256">
        <v>49.9</v>
      </c>
      <c r="G38" s="327">
        <f>+F38-H38</f>
        <v>0</v>
      </c>
      <c r="H38" s="333">
        <v>49.9</v>
      </c>
      <c r="I38" s="336">
        <f>+F38/1.2</f>
        <v>41.583333333333336</v>
      </c>
      <c r="J38" s="333">
        <v>49.9</v>
      </c>
    </row>
    <row r="39" spans="1:11" x14ac:dyDescent="0.25">
      <c r="A39" s="330">
        <v>42934</v>
      </c>
      <c r="B39" s="337">
        <v>42941</v>
      </c>
      <c r="C39" s="118" t="s">
        <v>576</v>
      </c>
      <c r="D39" s="107" t="s">
        <v>575</v>
      </c>
      <c r="E39" s="35" t="s">
        <v>202</v>
      </c>
      <c r="F39" s="256">
        <v>180</v>
      </c>
      <c r="G39" s="33">
        <f t="shared" si="5"/>
        <v>0</v>
      </c>
      <c r="H39" s="336">
        <f>+F39</f>
        <v>180</v>
      </c>
      <c r="I39" s="336">
        <f t="shared" si="6"/>
        <v>150</v>
      </c>
      <c r="J39" s="333">
        <v>180</v>
      </c>
      <c r="K39" s="346"/>
    </row>
    <row r="40" spans="1:11" x14ac:dyDescent="0.25">
      <c r="A40" s="330">
        <v>42935</v>
      </c>
      <c r="B40" s="337">
        <v>42941</v>
      </c>
      <c r="C40" s="126" t="s">
        <v>579</v>
      </c>
      <c r="D40" s="43" t="s">
        <v>580</v>
      </c>
      <c r="E40" s="291" t="s">
        <v>128</v>
      </c>
      <c r="F40" s="256">
        <v>180</v>
      </c>
      <c r="G40" s="33">
        <f t="shared" si="5"/>
        <v>2.7400000000000091</v>
      </c>
      <c r="H40" s="333">
        <v>177.26</v>
      </c>
      <c r="I40" s="336">
        <f t="shared" si="6"/>
        <v>150</v>
      </c>
      <c r="J40" s="333">
        <v>48.06</v>
      </c>
      <c r="K40" s="346"/>
    </row>
    <row r="41" spans="1:11" x14ac:dyDescent="0.25">
      <c r="A41" s="330">
        <v>42935</v>
      </c>
      <c r="B41" s="337">
        <v>42941</v>
      </c>
      <c r="C41" s="107" t="s">
        <v>577</v>
      </c>
      <c r="D41" s="43" t="s">
        <v>578</v>
      </c>
      <c r="E41" s="35" t="s">
        <v>11</v>
      </c>
      <c r="F41" s="256">
        <v>180</v>
      </c>
      <c r="G41" s="33">
        <f t="shared" ref="G41:G42" si="11">+F41-H41</f>
        <v>0</v>
      </c>
      <c r="H41" s="336">
        <f>+F41</f>
        <v>180</v>
      </c>
      <c r="I41" s="336">
        <f t="shared" ref="I41:I42" si="12">+F41/1.2</f>
        <v>150</v>
      </c>
      <c r="J41" s="333">
        <v>180</v>
      </c>
    </row>
    <row r="42" spans="1:11" x14ac:dyDescent="0.25">
      <c r="A42" s="435">
        <v>42937</v>
      </c>
      <c r="B42" s="337">
        <v>42941</v>
      </c>
      <c r="C42" s="120" t="s">
        <v>581</v>
      </c>
      <c r="D42" s="43" t="s">
        <v>370</v>
      </c>
      <c r="E42" s="331" t="s">
        <v>128</v>
      </c>
      <c r="F42" s="256">
        <v>180</v>
      </c>
      <c r="G42" s="33">
        <f t="shared" si="11"/>
        <v>2.7400000000000091</v>
      </c>
      <c r="H42" s="333">
        <v>177.26</v>
      </c>
      <c r="I42" s="336">
        <f t="shared" si="12"/>
        <v>150</v>
      </c>
      <c r="J42" s="484">
        <v>225.29</v>
      </c>
    </row>
    <row r="43" spans="1:11" ht="15.75" x14ac:dyDescent="0.25">
      <c r="A43" s="437"/>
      <c r="B43" s="337">
        <v>42737</v>
      </c>
      <c r="C43" s="259" t="s">
        <v>289</v>
      </c>
      <c r="D43" s="43" t="s">
        <v>290</v>
      </c>
      <c r="E43" s="331" t="s">
        <v>128</v>
      </c>
      <c r="F43" s="256">
        <v>49.9</v>
      </c>
      <c r="G43" s="33">
        <f t="shared" ref="G43:G48" si="13">+F43-H43</f>
        <v>1.8399999999999963</v>
      </c>
      <c r="H43" s="333">
        <v>48.06</v>
      </c>
      <c r="I43" s="336">
        <f t="shared" ref="I43:I48" si="14">+F43/1.2</f>
        <v>41.583333333333336</v>
      </c>
      <c r="J43" s="486"/>
    </row>
    <row r="44" spans="1:11" x14ac:dyDescent="0.25">
      <c r="A44" s="330">
        <v>42940</v>
      </c>
      <c r="B44" s="334">
        <v>42836</v>
      </c>
      <c r="C44" s="118" t="s">
        <v>375</v>
      </c>
      <c r="D44" s="43" t="s">
        <v>227</v>
      </c>
      <c r="E44" s="331" t="s">
        <v>128</v>
      </c>
      <c r="F44" s="256">
        <v>49.9</v>
      </c>
      <c r="G44" s="33">
        <f t="shared" si="13"/>
        <v>1.8399999999999963</v>
      </c>
      <c r="H44" s="333">
        <v>48.06</v>
      </c>
      <c r="I44" s="336">
        <f t="shared" si="14"/>
        <v>41.583333333333336</v>
      </c>
      <c r="J44" s="333">
        <v>48.06</v>
      </c>
    </row>
    <row r="45" spans="1:11" x14ac:dyDescent="0.25">
      <c r="A45" s="330">
        <v>42941</v>
      </c>
      <c r="B45" s="337">
        <v>42878</v>
      </c>
      <c r="C45" s="118" t="s">
        <v>463</v>
      </c>
      <c r="D45" s="107" t="s">
        <v>456</v>
      </c>
      <c r="E45" s="331" t="s">
        <v>128</v>
      </c>
      <c r="F45" s="256">
        <v>49.9</v>
      </c>
      <c r="G45" s="33">
        <f t="shared" si="13"/>
        <v>1.8399999999999963</v>
      </c>
      <c r="H45" s="333">
        <v>48.06</v>
      </c>
      <c r="I45" s="336">
        <f t="shared" si="14"/>
        <v>41.583333333333336</v>
      </c>
      <c r="J45" s="333">
        <v>48.06</v>
      </c>
    </row>
    <row r="46" spans="1:11" x14ac:dyDescent="0.25">
      <c r="A46" s="330">
        <v>42942</v>
      </c>
      <c r="B46" s="337">
        <v>42786</v>
      </c>
      <c r="C46" s="165" t="s">
        <v>294</v>
      </c>
      <c r="D46" s="43" t="s">
        <v>154</v>
      </c>
      <c r="E46" s="331" t="s">
        <v>128</v>
      </c>
      <c r="F46" s="256">
        <v>49.9</v>
      </c>
      <c r="G46" s="33">
        <f t="shared" si="13"/>
        <v>1.8399999999999963</v>
      </c>
      <c r="H46" s="333">
        <v>48.06</v>
      </c>
      <c r="I46" s="336">
        <f t="shared" si="14"/>
        <v>41.583333333333336</v>
      </c>
      <c r="J46" s="333">
        <v>48.06</v>
      </c>
      <c r="K46" s="43">
        <v>646.13</v>
      </c>
    </row>
    <row r="47" spans="1:11" x14ac:dyDescent="0.25">
      <c r="A47" s="330">
        <v>42943</v>
      </c>
      <c r="B47" s="337">
        <v>42912</v>
      </c>
      <c r="C47" s="126" t="s">
        <v>582</v>
      </c>
      <c r="D47" s="107" t="s">
        <v>319</v>
      </c>
      <c r="E47" s="35" t="s">
        <v>202</v>
      </c>
      <c r="F47" s="256">
        <v>435</v>
      </c>
      <c r="G47" s="33">
        <f t="shared" si="13"/>
        <v>0</v>
      </c>
      <c r="H47" s="333">
        <v>435</v>
      </c>
      <c r="I47" s="336">
        <f t="shared" si="14"/>
        <v>362.5</v>
      </c>
      <c r="J47" s="333">
        <v>435</v>
      </c>
      <c r="K47" s="346"/>
    </row>
    <row r="48" spans="1:11" ht="17.25" x14ac:dyDescent="0.3">
      <c r="A48" s="162">
        <v>42944</v>
      </c>
      <c r="B48" s="337">
        <v>42889</v>
      </c>
      <c r="C48" s="165" t="s">
        <v>430</v>
      </c>
      <c r="D48" s="318" t="s">
        <v>474</v>
      </c>
      <c r="E48" s="35" t="s">
        <v>11</v>
      </c>
      <c r="F48" s="277">
        <v>155.9</v>
      </c>
      <c r="G48" s="33">
        <f t="shared" si="13"/>
        <v>0</v>
      </c>
      <c r="H48" s="33">
        <v>155.9</v>
      </c>
      <c r="I48" s="33">
        <f t="shared" si="14"/>
        <v>129.91666666666669</v>
      </c>
      <c r="J48" s="336">
        <v>155.9</v>
      </c>
      <c r="K48" s="346"/>
    </row>
    <row r="49" spans="1:101" x14ac:dyDescent="0.25">
      <c r="A49" s="162">
        <v>42944</v>
      </c>
      <c r="B49" s="517" t="s">
        <v>557</v>
      </c>
      <c r="C49" s="518"/>
      <c r="D49" s="519"/>
      <c r="E49" s="35" t="s">
        <v>202</v>
      </c>
      <c r="F49" s="256">
        <v>2000</v>
      </c>
      <c r="G49" s="33">
        <f t="shared" ref="G49" si="15">+F49-H49</f>
        <v>2000</v>
      </c>
      <c r="H49" s="336"/>
      <c r="I49" s="336">
        <f t="shared" ref="I49" si="16">+F49/1.2</f>
        <v>1666.6666666666667</v>
      </c>
      <c r="J49" s="336">
        <v>2000</v>
      </c>
      <c r="K49" s="346"/>
    </row>
    <row r="50" spans="1:101" x14ac:dyDescent="0.25">
      <c r="A50" s="435">
        <v>42944</v>
      </c>
      <c r="B50" s="337">
        <v>42878</v>
      </c>
      <c r="C50" s="118" t="s">
        <v>464</v>
      </c>
      <c r="D50" s="43" t="s">
        <v>412</v>
      </c>
      <c r="E50" s="331" t="s">
        <v>128</v>
      </c>
      <c r="F50" s="256">
        <v>49.9</v>
      </c>
      <c r="G50" s="327">
        <f t="shared" si="5"/>
        <v>1.8399999999999963</v>
      </c>
      <c r="H50" s="333">
        <v>48.06</v>
      </c>
      <c r="I50" s="336">
        <f t="shared" si="6"/>
        <v>41.583333333333336</v>
      </c>
      <c r="J50" s="484">
        <v>96.12</v>
      </c>
    </row>
    <row r="51" spans="1:101" x14ac:dyDescent="0.25">
      <c r="A51" s="437"/>
      <c r="B51" s="337">
        <v>42912</v>
      </c>
      <c r="C51" s="212" t="s">
        <v>541</v>
      </c>
      <c r="D51" s="107" t="s">
        <v>522</v>
      </c>
      <c r="E51" s="331" t="s">
        <v>128</v>
      </c>
      <c r="F51" s="256">
        <v>49.9</v>
      </c>
      <c r="G51" s="327">
        <f t="shared" si="5"/>
        <v>1.8399999999999963</v>
      </c>
      <c r="H51" s="333">
        <v>48.06</v>
      </c>
      <c r="I51" s="336">
        <f t="shared" si="6"/>
        <v>41.583333333333336</v>
      </c>
      <c r="J51" s="486"/>
    </row>
    <row r="52" spans="1:101" ht="17.25" x14ac:dyDescent="0.3">
      <c r="A52" s="330">
        <v>42947</v>
      </c>
      <c r="B52" s="337">
        <v>42878</v>
      </c>
      <c r="C52" s="126" t="s">
        <v>466</v>
      </c>
      <c r="D52" s="319" t="s">
        <v>470</v>
      </c>
      <c r="E52" s="331" t="s">
        <v>128</v>
      </c>
      <c r="F52" s="256">
        <v>49.9</v>
      </c>
      <c r="G52" s="33">
        <f>+F52-H52</f>
        <v>1.8399999999999963</v>
      </c>
      <c r="H52" s="333">
        <v>48.06</v>
      </c>
      <c r="I52" s="336">
        <f>+F52/1.2</f>
        <v>41.583333333333336</v>
      </c>
      <c r="J52" s="333">
        <v>48.06</v>
      </c>
    </row>
    <row r="53" spans="1:101" s="43" customFormat="1" x14ac:dyDescent="0.25">
      <c r="A53" s="435">
        <v>42947</v>
      </c>
      <c r="B53" s="337">
        <v>42791</v>
      </c>
      <c r="C53" s="107" t="s">
        <v>301</v>
      </c>
      <c r="D53" s="138" t="s">
        <v>127</v>
      </c>
      <c r="E53" s="331" t="s">
        <v>128</v>
      </c>
      <c r="F53" s="256">
        <v>49.9</v>
      </c>
      <c r="G53" s="33">
        <f>+F53-H53</f>
        <v>1.8399999999999963</v>
      </c>
      <c r="H53" s="333">
        <v>48.06</v>
      </c>
      <c r="I53" s="336">
        <f>+F53/1.2</f>
        <v>41.583333333333336</v>
      </c>
      <c r="J53" s="484">
        <v>192.24</v>
      </c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  <c r="AB53" s="132"/>
      <c r="AC53" s="132"/>
      <c r="AD53" s="132"/>
      <c r="AE53" s="132"/>
      <c r="AF53" s="132"/>
      <c r="AG53" s="132"/>
      <c r="AH53" s="132"/>
      <c r="AI53" s="132"/>
      <c r="AJ53" s="132"/>
      <c r="AK53" s="132"/>
      <c r="AL53" s="132"/>
      <c r="AM53" s="132"/>
      <c r="AN53" s="132"/>
      <c r="AO53" s="132"/>
      <c r="AP53" s="132"/>
      <c r="AQ53" s="132"/>
      <c r="AR53" s="132"/>
      <c r="AS53" s="132"/>
      <c r="AT53" s="132"/>
      <c r="AU53" s="132"/>
      <c r="AV53" s="132"/>
      <c r="AW53" s="132"/>
      <c r="AX53" s="132"/>
      <c r="AY53" s="132"/>
      <c r="AZ53" s="132"/>
      <c r="BA53" s="132"/>
      <c r="BB53" s="132"/>
      <c r="BC53" s="132"/>
      <c r="BD53" s="132"/>
      <c r="BE53" s="132"/>
      <c r="BF53" s="132"/>
      <c r="BG53" s="132"/>
      <c r="BH53" s="132"/>
      <c r="BI53" s="132"/>
      <c r="BJ53" s="132"/>
      <c r="BK53" s="132"/>
      <c r="BL53" s="132"/>
      <c r="BM53" s="132"/>
      <c r="BN53" s="132"/>
      <c r="BO53" s="132"/>
      <c r="BP53" s="132"/>
      <c r="BQ53" s="132"/>
      <c r="BR53" s="132"/>
      <c r="BS53" s="132"/>
      <c r="BT53" s="132"/>
      <c r="BU53" s="132"/>
      <c r="BV53" s="132"/>
      <c r="BW53" s="132"/>
      <c r="BX53" s="132"/>
      <c r="BY53" s="132"/>
      <c r="BZ53" s="132"/>
      <c r="CA53" s="132"/>
      <c r="CB53" s="132"/>
      <c r="CC53" s="132"/>
      <c r="CD53" s="132"/>
      <c r="CE53" s="132"/>
      <c r="CF53" s="132"/>
      <c r="CG53" s="132"/>
      <c r="CH53" s="132"/>
      <c r="CI53" s="132"/>
      <c r="CJ53" s="132"/>
      <c r="CK53" s="132"/>
      <c r="CL53" s="132"/>
      <c r="CM53" s="132"/>
      <c r="CN53" s="132"/>
      <c r="CO53" s="132"/>
      <c r="CP53" s="132"/>
      <c r="CQ53" s="132"/>
      <c r="CR53" s="132"/>
      <c r="CS53" s="132"/>
      <c r="CT53" s="132"/>
      <c r="CU53" s="132"/>
      <c r="CV53" s="132"/>
      <c r="CW53" s="132"/>
    </row>
    <row r="54" spans="1:101" x14ac:dyDescent="0.25">
      <c r="A54" s="436"/>
      <c r="B54" s="337">
        <v>42789</v>
      </c>
      <c r="C54" s="126" t="s">
        <v>299</v>
      </c>
      <c r="D54" s="210" t="s">
        <v>300</v>
      </c>
      <c r="E54" s="331" t="s">
        <v>128</v>
      </c>
      <c r="F54" s="256">
        <v>49.9</v>
      </c>
      <c r="G54" s="33">
        <f>+F54-H54</f>
        <v>1.8399999999999963</v>
      </c>
      <c r="H54" s="333">
        <v>48.06</v>
      </c>
      <c r="I54" s="336">
        <f>+F54/1.2</f>
        <v>41.583333333333336</v>
      </c>
      <c r="J54" s="485"/>
    </row>
    <row r="55" spans="1:101" ht="17.25" x14ac:dyDescent="0.3">
      <c r="A55" s="436"/>
      <c r="B55" s="337">
        <v>42737</v>
      </c>
      <c r="C55" s="107" t="s">
        <v>220</v>
      </c>
      <c r="D55" s="318" t="s">
        <v>474</v>
      </c>
      <c r="E55" s="331" t="s">
        <v>128</v>
      </c>
      <c r="F55" s="256">
        <v>49.9</v>
      </c>
      <c r="G55" s="33">
        <f>+F55-H55</f>
        <v>1.8399999999999963</v>
      </c>
      <c r="H55" s="333">
        <v>48.06</v>
      </c>
      <c r="I55" s="336">
        <f>+F55/1.2</f>
        <v>41.583333333333336</v>
      </c>
      <c r="J55" s="485"/>
    </row>
    <row r="56" spans="1:101" x14ac:dyDescent="0.25">
      <c r="A56" s="437"/>
      <c r="B56" s="337">
        <v>42913</v>
      </c>
      <c r="C56" s="126" t="s">
        <v>524</v>
      </c>
      <c r="D56" s="107" t="s">
        <v>525</v>
      </c>
      <c r="E56" s="331" t="s">
        <v>128</v>
      </c>
      <c r="F56" s="256">
        <v>49.9</v>
      </c>
      <c r="G56" s="33">
        <f>+F56-H56</f>
        <v>1.8399999999999963</v>
      </c>
      <c r="H56" s="333">
        <v>48.06</v>
      </c>
      <c r="I56" s="336">
        <f>+F56/1.2</f>
        <v>41.583333333333336</v>
      </c>
      <c r="J56" s="486"/>
    </row>
    <row r="57" spans="1:101" x14ac:dyDescent="0.25">
      <c r="A57" s="330">
        <v>42947</v>
      </c>
      <c r="B57" s="337">
        <v>42940</v>
      </c>
      <c r="C57" s="107" t="s">
        <v>583</v>
      </c>
      <c r="D57" s="68" t="s">
        <v>133</v>
      </c>
      <c r="E57" s="35" t="s">
        <v>11</v>
      </c>
      <c r="F57" s="256">
        <v>400</v>
      </c>
      <c r="G57" s="33">
        <f t="shared" si="5"/>
        <v>0</v>
      </c>
      <c r="H57" s="333">
        <v>400</v>
      </c>
      <c r="I57" s="336">
        <f t="shared" si="6"/>
        <v>333.33333333333337</v>
      </c>
      <c r="J57" s="333">
        <v>400</v>
      </c>
    </row>
    <row r="58" spans="1:101" x14ac:dyDescent="0.25">
      <c r="A58" s="330">
        <v>42947</v>
      </c>
      <c r="B58" s="337">
        <v>42849</v>
      </c>
      <c r="C58" s="120" t="s">
        <v>472</v>
      </c>
      <c r="D58" s="184" t="s">
        <v>473</v>
      </c>
      <c r="E58" s="331" t="s">
        <v>128</v>
      </c>
      <c r="F58" s="256">
        <v>49.9</v>
      </c>
      <c r="G58" s="33">
        <f t="shared" si="5"/>
        <v>1.8399999999999963</v>
      </c>
      <c r="H58" s="333">
        <v>48.06</v>
      </c>
      <c r="I58" s="336">
        <f t="shared" si="6"/>
        <v>41.583333333333336</v>
      </c>
      <c r="J58" s="333">
        <v>48.06</v>
      </c>
    </row>
    <row r="59" spans="1:101" x14ac:dyDescent="0.25">
      <c r="A59" s="330"/>
      <c r="B59" s="337"/>
      <c r="C59" s="118"/>
      <c r="D59" s="43"/>
      <c r="E59" s="35"/>
      <c r="F59" s="254"/>
      <c r="G59" s="33">
        <f t="shared" si="5"/>
        <v>0</v>
      </c>
      <c r="H59" s="336"/>
      <c r="I59" s="336">
        <f t="shared" si="6"/>
        <v>0</v>
      </c>
      <c r="J59" s="336"/>
    </row>
    <row r="60" spans="1:101" x14ac:dyDescent="0.25">
      <c r="A60" s="330"/>
      <c r="B60" s="337"/>
      <c r="C60" s="43"/>
      <c r="D60" s="43"/>
      <c r="E60" s="331"/>
      <c r="F60" s="256"/>
      <c r="G60" s="33">
        <f t="shared" si="5"/>
        <v>0</v>
      </c>
      <c r="H60" s="333"/>
      <c r="I60" s="336">
        <f t="shared" si="6"/>
        <v>0</v>
      </c>
      <c r="J60" s="329"/>
    </row>
    <row r="61" spans="1:101" x14ac:dyDescent="0.25">
      <c r="A61" s="325"/>
      <c r="B61" s="337"/>
      <c r="C61" s="126"/>
      <c r="D61" s="185"/>
      <c r="E61" s="35"/>
      <c r="F61" s="254"/>
      <c r="G61" s="33">
        <f t="shared" si="0"/>
        <v>0</v>
      </c>
      <c r="H61" s="336"/>
      <c r="I61" s="336">
        <f t="shared" si="1"/>
        <v>0</v>
      </c>
      <c r="J61" s="326"/>
    </row>
    <row r="62" spans="1:101" x14ac:dyDescent="0.25">
      <c r="A62" s="330"/>
      <c r="B62" s="337"/>
      <c r="C62" s="167"/>
      <c r="D62" s="43"/>
      <c r="E62" s="331"/>
      <c r="F62" s="256"/>
      <c r="G62" s="33">
        <f t="shared" si="0"/>
        <v>0</v>
      </c>
      <c r="H62" s="336"/>
      <c r="I62" s="336">
        <f t="shared" si="1"/>
        <v>0</v>
      </c>
      <c r="J62" s="332"/>
    </row>
    <row r="63" spans="1:101" x14ac:dyDescent="0.25">
      <c r="A63" s="330"/>
      <c r="B63" s="337"/>
      <c r="C63" s="118"/>
      <c r="D63" s="43"/>
      <c r="E63" s="257"/>
      <c r="F63" s="254"/>
      <c r="G63" s="33">
        <f t="shared" si="0"/>
        <v>0</v>
      </c>
      <c r="H63" s="336"/>
      <c r="I63" s="336">
        <f t="shared" si="1"/>
        <v>0</v>
      </c>
      <c r="J63" s="326"/>
    </row>
    <row r="64" spans="1:101" x14ac:dyDescent="0.25">
      <c r="A64" s="330"/>
      <c r="B64" s="43"/>
      <c r="C64" s="126"/>
      <c r="D64" s="185"/>
      <c r="E64" s="257"/>
      <c r="F64" s="254"/>
      <c r="G64" s="33">
        <f t="shared" si="0"/>
        <v>0</v>
      </c>
      <c r="H64" s="336"/>
      <c r="I64" s="336">
        <f t="shared" si="1"/>
        <v>0</v>
      </c>
      <c r="J64" s="326"/>
    </row>
    <row r="65" spans="1:10" x14ac:dyDescent="0.25">
      <c r="A65" s="330"/>
      <c r="B65" s="43"/>
      <c r="C65" s="35"/>
      <c r="D65" s="43"/>
      <c r="E65" s="257"/>
      <c r="F65" s="254"/>
      <c r="G65" s="33">
        <f t="shared" si="0"/>
        <v>0</v>
      </c>
      <c r="H65" s="336"/>
      <c r="I65" s="336">
        <f t="shared" si="1"/>
        <v>0</v>
      </c>
      <c r="J65" s="326"/>
    </row>
    <row r="66" spans="1:10" x14ac:dyDescent="0.25">
      <c r="A66" s="330"/>
      <c r="B66" s="43"/>
      <c r="C66" s="126"/>
      <c r="D66" s="43"/>
      <c r="E66" s="257"/>
      <c r="F66" s="254"/>
      <c r="G66" s="33">
        <f t="shared" si="0"/>
        <v>0</v>
      </c>
      <c r="H66" s="336"/>
      <c r="I66" s="336">
        <f t="shared" si="1"/>
        <v>0</v>
      </c>
      <c r="J66" s="326"/>
    </row>
    <row r="67" spans="1:10" x14ac:dyDescent="0.25">
      <c r="A67" s="330"/>
      <c r="B67" s="43"/>
      <c r="C67" s="126"/>
      <c r="D67" s="43"/>
      <c r="E67" s="257"/>
      <c r="F67" s="254"/>
      <c r="G67" s="33">
        <f t="shared" si="0"/>
        <v>0</v>
      </c>
      <c r="H67" s="336"/>
      <c r="I67" s="336">
        <f t="shared" si="1"/>
        <v>0</v>
      </c>
      <c r="J67" s="326"/>
    </row>
    <row r="68" spans="1:10" x14ac:dyDescent="0.25">
      <c r="A68" s="330"/>
      <c r="B68" s="337"/>
      <c r="C68" s="126"/>
      <c r="D68" s="43"/>
      <c r="E68" s="257"/>
      <c r="F68" s="254"/>
      <c r="G68" s="33">
        <f t="shared" si="0"/>
        <v>0</v>
      </c>
      <c r="H68" s="336"/>
      <c r="I68" s="336">
        <f t="shared" si="1"/>
        <v>0</v>
      </c>
      <c r="J68" s="326"/>
    </row>
    <row r="69" spans="1:10" x14ac:dyDescent="0.25">
      <c r="A69" s="330"/>
      <c r="B69" s="43"/>
      <c r="C69" s="107"/>
      <c r="D69" s="43"/>
      <c r="E69" s="257"/>
      <c r="F69" s="254"/>
      <c r="G69" s="33">
        <f t="shared" si="0"/>
        <v>0</v>
      </c>
      <c r="H69" s="336">
        <v>0</v>
      </c>
      <c r="I69" s="336">
        <f t="shared" si="1"/>
        <v>0</v>
      </c>
      <c r="J69" s="326"/>
    </row>
    <row r="70" spans="1:10" x14ac:dyDescent="0.25">
      <c r="A70" s="330"/>
      <c r="B70" s="43"/>
      <c r="C70" s="35"/>
      <c r="D70" s="43"/>
      <c r="E70" s="257"/>
      <c r="F70" s="254"/>
      <c r="G70" s="33">
        <f t="shared" si="0"/>
        <v>0</v>
      </c>
      <c r="H70" s="336"/>
      <c r="I70" s="336">
        <f t="shared" si="1"/>
        <v>0</v>
      </c>
      <c r="J70" s="326"/>
    </row>
    <row r="71" spans="1:10" x14ac:dyDescent="0.25">
      <c r="A71" s="330"/>
      <c r="B71" s="43"/>
      <c r="C71" s="35"/>
      <c r="D71" s="43"/>
      <c r="E71" s="35"/>
      <c r="F71" s="254"/>
      <c r="G71" s="33">
        <f t="shared" ref="G71:G72" si="17">+F71-H71</f>
        <v>0</v>
      </c>
      <c r="H71" s="336"/>
      <c r="I71" s="336">
        <f t="shared" ref="I71:I72" si="18">+F71/1.2</f>
        <v>0</v>
      </c>
      <c r="J71" s="326"/>
    </row>
    <row r="72" spans="1:10" x14ac:dyDescent="0.25">
      <c r="A72" s="330"/>
      <c r="B72" s="43"/>
      <c r="C72" s="35"/>
      <c r="D72" s="43"/>
      <c r="E72" s="35"/>
      <c r="F72" s="254"/>
      <c r="G72" s="33">
        <f t="shared" si="17"/>
        <v>0</v>
      </c>
      <c r="H72" s="336"/>
      <c r="I72" s="336">
        <f t="shared" si="18"/>
        <v>0</v>
      </c>
      <c r="J72" s="326"/>
    </row>
    <row r="73" spans="1:10" x14ac:dyDescent="0.25">
      <c r="A73" s="330"/>
    </row>
    <row r="74" spans="1:10" x14ac:dyDescent="0.25">
      <c r="E74" s="43" t="s">
        <v>124</v>
      </c>
      <c r="F74" s="326">
        <f>+SUM(F6:F72)</f>
        <v>18892.050000000003</v>
      </c>
      <c r="G74" s="336">
        <f>+SUM(G6:G72)</f>
        <v>12078.650000000003</v>
      </c>
      <c r="H74" s="336">
        <f>+SUM(H6:H72)</f>
        <v>6813.4000000000051</v>
      </c>
      <c r="I74" s="326">
        <f>+SUM(I6:I72)</f>
        <v>7410.0416666666642</v>
      </c>
      <c r="J74" s="411">
        <f>+I7+I21+I26+I28+I30+I34+I39+I40+I41+I42+I47+I57</f>
        <v>2717.7083333333335</v>
      </c>
    </row>
    <row r="76" spans="1:10" x14ac:dyDescent="0.25">
      <c r="E76" s="43" t="s">
        <v>125</v>
      </c>
      <c r="F76" s="326"/>
      <c r="G76" s="43"/>
      <c r="H76" s="347">
        <f>+H74-I74</f>
        <v>-596.64166666665915</v>
      </c>
      <c r="I76" s="326"/>
    </row>
    <row r="82" spans="4:15" ht="15.75" thickBot="1" x14ac:dyDescent="0.3">
      <c r="E82" s="323"/>
      <c r="F82" s="132"/>
      <c r="I82" s="132"/>
      <c r="J82" s="323"/>
      <c r="O82" s="323"/>
    </row>
    <row r="83" spans="4:15" ht="15.75" thickBot="1" x14ac:dyDescent="0.3">
      <c r="D83" s="348"/>
      <c r="E83" s="349"/>
      <c r="F83" s="349"/>
      <c r="G83" s="349"/>
      <c r="H83" s="350"/>
      <c r="I83" s="132"/>
      <c r="J83" s="323"/>
      <c r="O83" s="323"/>
    </row>
    <row r="84" spans="4:15" x14ac:dyDescent="0.25">
      <c r="E84" s="323"/>
      <c r="F84" s="132"/>
      <c r="I84" s="132"/>
      <c r="J84" s="323"/>
      <c r="O84" s="323"/>
    </row>
    <row r="85" spans="4:15" x14ac:dyDescent="0.25">
      <c r="E85" s="323"/>
      <c r="F85" s="132"/>
      <c r="I85" s="132"/>
      <c r="J85" s="323"/>
      <c r="O85" s="323"/>
    </row>
    <row r="86" spans="4:15" x14ac:dyDescent="0.25">
      <c r="E86" s="323"/>
      <c r="F86" s="132"/>
      <c r="I86" s="132"/>
      <c r="J86" s="323"/>
      <c r="O86" s="323"/>
    </row>
    <row r="87" spans="4:15" x14ac:dyDescent="0.25">
      <c r="E87" s="323"/>
      <c r="F87" s="132"/>
      <c r="I87" s="132"/>
      <c r="J87" s="323"/>
      <c r="O87" s="323"/>
    </row>
    <row r="88" spans="4:15" x14ac:dyDescent="0.25">
      <c r="E88" s="323"/>
      <c r="F88" s="132"/>
      <c r="I88" s="132"/>
      <c r="J88" s="323"/>
      <c r="O88" s="323"/>
    </row>
    <row r="89" spans="4:15" x14ac:dyDescent="0.25">
      <c r="E89" s="323"/>
      <c r="F89" s="132"/>
      <c r="I89" s="132"/>
      <c r="J89" s="323"/>
      <c r="O89" s="323"/>
    </row>
    <row r="90" spans="4:15" x14ac:dyDescent="0.25">
      <c r="E90" s="323"/>
      <c r="F90" s="132"/>
      <c r="I90" s="132"/>
      <c r="J90" s="323"/>
      <c r="O90" s="323"/>
    </row>
    <row r="91" spans="4:15" x14ac:dyDescent="0.25">
      <c r="E91" s="323"/>
      <c r="F91" s="132"/>
      <c r="I91" s="132"/>
      <c r="J91" s="323"/>
      <c r="O91" s="323"/>
    </row>
    <row r="92" spans="4:15" x14ac:dyDescent="0.25">
      <c r="E92" s="323"/>
      <c r="F92" s="132"/>
      <c r="I92" s="132"/>
      <c r="J92" s="323"/>
      <c r="O92" s="323"/>
    </row>
    <row r="93" spans="4:15" x14ac:dyDescent="0.25">
      <c r="E93" s="323"/>
      <c r="F93" s="132"/>
      <c r="I93" s="132"/>
      <c r="J93" s="323"/>
      <c r="O93" s="323"/>
    </row>
    <row r="94" spans="4:15" x14ac:dyDescent="0.25">
      <c r="E94" s="323"/>
      <c r="F94" s="132"/>
      <c r="I94" s="132"/>
      <c r="J94" s="323"/>
      <c r="O94" s="323"/>
    </row>
    <row r="95" spans="4:15" x14ac:dyDescent="0.25">
      <c r="E95" s="323"/>
      <c r="F95" s="132"/>
      <c r="I95" s="132"/>
      <c r="J95" s="323"/>
      <c r="O95" s="323"/>
    </row>
    <row r="96" spans="4:15" x14ac:dyDescent="0.25">
      <c r="E96" s="323"/>
      <c r="F96" s="132"/>
      <c r="I96" s="132"/>
      <c r="J96" s="323"/>
      <c r="O96" s="323"/>
    </row>
    <row r="97" spans="5:15" x14ac:dyDescent="0.25">
      <c r="E97" s="323"/>
      <c r="F97" s="132"/>
      <c r="I97" s="132"/>
      <c r="J97" s="323"/>
      <c r="O97" s="323"/>
    </row>
    <row r="98" spans="5:15" x14ac:dyDescent="0.25">
      <c r="E98" s="323"/>
      <c r="F98" s="132"/>
      <c r="I98" s="132"/>
      <c r="J98" s="323"/>
      <c r="O98" s="323"/>
    </row>
    <row r="99" spans="5:15" x14ac:dyDescent="0.25">
      <c r="E99" s="323"/>
      <c r="F99" s="132"/>
      <c r="I99" s="132"/>
      <c r="J99" s="323"/>
      <c r="O99" s="323"/>
    </row>
    <row r="100" spans="5:15" x14ac:dyDescent="0.25">
      <c r="E100" s="323"/>
      <c r="F100" s="132"/>
      <c r="I100" s="132"/>
      <c r="J100" s="323"/>
      <c r="O100" s="323"/>
    </row>
    <row r="101" spans="5:15" x14ac:dyDescent="0.25">
      <c r="E101" s="323"/>
      <c r="F101" s="132"/>
      <c r="I101" s="132"/>
      <c r="J101" s="323"/>
      <c r="O101" s="323"/>
    </row>
    <row r="102" spans="5:15" x14ac:dyDescent="0.25">
      <c r="E102" s="323"/>
      <c r="F102" s="132"/>
      <c r="I102" s="132"/>
      <c r="J102" s="323"/>
      <c r="O102" s="323"/>
    </row>
    <row r="103" spans="5:15" x14ac:dyDescent="0.25">
      <c r="E103" s="323"/>
      <c r="F103" s="132"/>
      <c r="I103" s="132"/>
      <c r="J103" s="323"/>
      <c r="O103" s="323"/>
    </row>
    <row r="104" spans="5:15" x14ac:dyDescent="0.25">
      <c r="E104" s="323"/>
      <c r="F104" s="132"/>
      <c r="I104" s="132"/>
      <c r="J104" s="323"/>
      <c r="O104" s="323"/>
    </row>
    <row r="105" spans="5:15" x14ac:dyDescent="0.25">
      <c r="E105" s="323"/>
      <c r="F105" s="132"/>
      <c r="I105" s="132"/>
      <c r="J105" s="323"/>
      <c r="O105" s="323"/>
    </row>
    <row r="106" spans="5:15" x14ac:dyDescent="0.25">
      <c r="E106" s="323"/>
      <c r="F106" s="132"/>
      <c r="I106" s="132"/>
      <c r="J106" s="323"/>
      <c r="O106" s="323"/>
    </row>
    <row r="107" spans="5:15" x14ac:dyDescent="0.25">
      <c r="E107" s="323"/>
      <c r="F107" s="132"/>
      <c r="I107" s="132"/>
      <c r="J107" s="323"/>
      <c r="O107" s="323"/>
    </row>
    <row r="108" spans="5:15" x14ac:dyDescent="0.25">
      <c r="E108" s="323"/>
      <c r="F108" s="132"/>
      <c r="I108" s="132"/>
      <c r="J108" s="323"/>
      <c r="O108" s="323"/>
    </row>
    <row r="109" spans="5:15" x14ac:dyDescent="0.25">
      <c r="E109" s="323"/>
      <c r="F109" s="132"/>
      <c r="I109" s="132"/>
      <c r="J109" s="323"/>
      <c r="O109" s="323"/>
    </row>
    <row r="110" spans="5:15" x14ac:dyDescent="0.25">
      <c r="E110" s="323"/>
      <c r="F110" s="132"/>
      <c r="I110" s="132"/>
      <c r="J110" s="323"/>
      <c r="O110" s="323"/>
    </row>
    <row r="111" spans="5:15" x14ac:dyDescent="0.25">
      <c r="E111" s="323"/>
      <c r="F111" s="132"/>
      <c r="I111" s="132"/>
      <c r="J111" s="323"/>
      <c r="O111" s="323"/>
    </row>
    <row r="112" spans="5:15" x14ac:dyDescent="0.25">
      <c r="E112" s="323"/>
      <c r="F112" s="132"/>
      <c r="I112" s="132"/>
      <c r="J112" s="323"/>
      <c r="O112" s="323"/>
    </row>
    <row r="113" spans="5:15" x14ac:dyDescent="0.25">
      <c r="E113" s="323"/>
      <c r="F113" s="132"/>
      <c r="I113" s="132"/>
      <c r="J113" s="323"/>
      <c r="O113" s="323"/>
    </row>
    <row r="114" spans="5:15" x14ac:dyDescent="0.25">
      <c r="E114" s="323"/>
      <c r="F114" s="132"/>
      <c r="I114" s="132"/>
      <c r="J114" s="323"/>
      <c r="O114" s="323"/>
    </row>
    <row r="115" spans="5:15" x14ac:dyDescent="0.25">
      <c r="E115" s="323"/>
      <c r="F115" s="132"/>
      <c r="I115" s="132"/>
      <c r="J115" s="323"/>
      <c r="O115" s="323"/>
    </row>
    <row r="116" spans="5:15" x14ac:dyDescent="0.25">
      <c r="E116" s="323"/>
      <c r="F116" s="132"/>
      <c r="I116" s="132"/>
      <c r="J116" s="323"/>
      <c r="O116" s="323"/>
    </row>
    <row r="117" spans="5:15" x14ac:dyDescent="0.25">
      <c r="E117" s="323"/>
      <c r="F117" s="132"/>
      <c r="I117" s="132"/>
      <c r="J117" s="323"/>
      <c r="O117" s="323"/>
    </row>
    <row r="118" spans="5:15" x14ac:dyDescent="0.25">
      <c r="E118" s="323"/>
      <c r="F118" s="132"/>
      <c r="I118" s="132"/>
      <c r="J118" s="323"/>
      <c r="O118" s="323"/>
    </row>
    <row r="119" spans="5:15" x14ac:dyDescent="0.25">
      <c r="E119" s="323"/>
      <c r="F119" s="132"/>
      <c r="I119" s="132"/>
      <c r="J119" s="323"/>
      <c r="O119" s="323"/>
    </row>
    <row r="120" spans="5:15" x14ac:dyDescent="0.25">
      <c r="E120" s="323"/>
      <c r="F120" s="132"/>
      <c r="I120" s="132"/>
      <c r="J120" s="323"/>
      <c r="O120" s="323"/>
    </row>
    <row r="121" spans="5:15" x14ac:dyDescent="0.25">
      <c r="E121" s="323"/>
      <c r="F121" s="132"/>
      <c r="I121" s="132"/>
      <c r="J121" s="323"/>
      <c r="O121" s="323"/>
    </row>
    <row r="122" spans="5:15" x14ac:dyDescent="0.25">
      <c r="E122" s="323"/>
      <c r="F122" s="132"/>
      <c r="I122" s="132"/>
      <c r="J122" s="323"/>
      <c r="O122" s="323"/>
    </row>
    <row r="123" spans="5:15" x14ac:dyDescent="0.25">
      <c r="E123" s="323"/>
      <c r="F123" s="132"/>
      <c r="I123" s="132"/>
      <c r="J123" s="323"/>
      <c r="O123" s="323"/>
    </row>
    <row r="124" spans="5:15" x14ac:dyDescent="0.25">
      <c r="E124" s="323"/>
      <c r="F124" s="132"/>
      <c r="I124" s="132"/>
      <c r="J124" s="323"/>
      <c r="O124" s="323"/>
    </row>
    <row r="125" spans="5:15" x14ac:dyDescent="0.25">
      <c r="E125" s="323"/>
      <c r="F125" s="132"/>
      <c r="I125" s="132"/>
      <c r="J125" s="323"/>
      <c r="O125" s="323"/>
    </row>
    <row r="126" spans="5:15" x14ac:dyDescent="0.25">
      <c r="E126" s="323"/>
      <c r="F126" s="132"/>
      <c r="I126" s="132"/>
      <c r="J126" s="323"/>
      <c r="O126" s="323"/>
    </row>
    <row r="127" spans="5:15" x14ac:dyDescent="0.25">
      <c r="E127" s="323"/>
      <c r="F127" s="132"/>
      <c r="I127" s="132"/>
      <c r="J127" s="323"/>
      <c r="O127" s="323"/>
    </row>
    <row r="128" spans="5:15" x14ac:dyDescent="0.25">
      <c r="E128" s="323"/>
      <c r="F128" s="132"/>
      <c r="I128" s="132"/>
      <c r="J128" s="323"/>
      <c r="O128" s="323"/>
    </row>
    <row r="129" spans="5:15" x14ac:dyDescent="0.25">
      <c r="E129" s="323"/>
      <c r="F129" s="132"/>
      <c r="I129" s="132"/>
      <c r="J129" s="323"/>
      <c r="O129" s="323"/>
    </row>
    <row r="130" spans="5:15" x14ac:dyDescent="0.25">
      <c r="E130" s="323"/>
      <c r="F130" s="132"/>
      <c r="I130" s="132"/>
      <c r="J130" s="323"/>
      <c r="O130" s="323"/>
    </row>
    <row r="131" spans="5:15" x14ac:dyDescent="0.25">
      <c r="E131" s="323"/>
      <c r="F131" s="132"/>
      <c r="I131" s="132"/>
      <c r="J131" s="323"/>
      <c r="O131" s="323"/>
    </row>
    <row r="132" spans="5:15" x14ac:dyDescent="0.25">
      <c r="E132" s="323"/>
      <c r="F132" s="132"/>
      <c r="I132" s="132"/>
      <c r="J132" s="323"/>
      <c r="O132" s="323"/>
    </row>
    <row r="133" spans="5:15" x14ac:dyDescent="0.25">
      <c r="E133" s="323"/>
      <c r="F133" s="132"/>
      <c r="I133" s="132"/>
      <c r="J133" s="323"/>
      <c r="O133" s="323"/>
    </row>
    <row r="134" spans="5:15" x14ac:dyDescent="0.25">
      <c r="E134" s="323"/>
      <c r="F134" s="132"/>
      <c r="I134" s="132"/>
      <c r="J134" s="323"/>
      <c r="O134" s="323"/>
    </row>
    <row r="135" spans="5:15" x14ac:dyDescent="0.25">
      <c r="E135" s="323"/>
      <c r="F135" s="132"/>
      <c r="I135" s="132"/>
      <c r="J135" s="323"/>
      <c r="O135" s="323"/>
    </row>
    <row r="136" spans="5:15" x14ac:dyDescent="0.25">
      <c r="E136" s="323"/>
      <c r="F136" s="132"/>
      <c r="I136" s="132"/>
      <c r="J136" s="323"/>
      <c r="O136" s="323"/>
    </row>
    <row r="137" spans="5:15" x14ac:dyDescent="0.25">
      <c r="E137" s="323"/>
      <c r="F137" s="132"/>
      <c r="I137" s="132"/>
      <c r="J137" s="323"/>
      <c r="O137" s="323"/>
    </row>
    <row r="138" spans="5:15" x14ac:dyDescent="0.25">
      <c r="E138" s="323"/>
      <c r="F138" s="132"/>
      <c r="I138" s="132"/>
      <c r="J138" s="323"/>
      <c r="O138" s="323"/>
    </row>
    <row r="139" spans="5:15" x14ac:dyDescent="0.25">
      <c r="E139" s="323"/>
      <c r="F139" s="132"/>
      <c r="I139" s="132"/>
      <c r="J139" s="323"/>
      <c r="O139" s="323"/>
    </row>
    <row r="140" spans="5:15" x14ac:dyDescent="0.25">
      <c r="E140" s="323"/>
      <c r="F140" s="132"/>
      <c r="I140" s="132"/>
      <c r="J140" s="323"/>
      <c r="O140" s="323"/>
    </row>
    <row r="141" spans="5:15" x14ac:dyDescent="0.25">
      <c r="E141" s="323"/>
      <c r="F141" s="132"/>
      <c r="I141" s="132"/>
      <c r="J141" s="323"/>
      <c r="O141" s="323"/>
    </row>
    <row r="142" spans="5:15" x14ac:dyDescent="0.25">
      <c r="E142" s="323"/>
      <c r="F142" s="132"/>
      <c r="I142" s="132"/>
      <c r="J142" s="323"/>
      <c r="O142" s="323"/>
    </row>
    <row r="143" spans="5:15" x14ac:dyDescent="0.25">
      <c r="E143" s="323"/>
      <c r="F143" s="132"/>
      <c r="I143" s="132"/>
      <c r="J143" s="323"/>
      <c r="O143" s="323"/>
    </row>
    <row r="144" spans="5:15" x14ac:dyDescent="0.25">
      <c r="E144" s="323"/>
      <c r="F144" s="132"/>
      <c r="I144" s="132"/>
      <c r="J144" s="323"/>
      <c r="O144" s="323"/>
    </row>
    <row r="145" spans="5:15" x14ac:dyDescent="0.25">
      <c r="E145" s="323"/>
      <c r="F145" s="132"/>
      <c r="I145" s="132"/>
      <c r="J145" s="323"/>
      <c r="O145" s="323"/>
    </row>
    <row r="146" spans="5:15" x14ac:dyDescent="0.25">
      <c r="E146" s="323"/>
      <c r="F146" s="132"/>
      <c r="I146" s="132"/>
      <c r="J146" s="323"/>
      <c r="O146" s="323"/>
    </row>
    <row r="147" spans="5:15" x14ac:dyDescent="0.25">
      <c r="E147" s="323"/>
      <c r="F147" s="132"/>
      <c r="I147" s="132"/>
      <c r="J147" s="323"/>
      <c r="O147" s="323"/>
    </row>
    <row r="148" spans="5:15" x14ac:dyDescent="0.25">
      <c r="E148" s="323"/>
      <c r="F148" s="132"/>
      <c r="I148" s="132"/>
      <c r="J148" s="323"/>
      <c r="O148" s="323"/>
    </row>
    <row r="149" spans="5:15" x14ac:dyDescent="0.25">
      <c r="E149" s="323"/>
      <c r="F149" s="132"/>
      <c r="I149" s="132"/>
      <c r="J149" s="323"/>
      <c r="O149" s="323"/>
    </row>
    <row r="150" spans="5:15" x14ac:dyDescent="0.25">
      <c r="E150" s="323"/>
      <c r="F150" s="132"/>
      <c r="I150" s="132"/>
      <c r="J150" s="323"/>
      <c r="O150" s="323"/>
    </row>
    <row r="151" spans="5:15" x14ac:dyDescent="0.25">
      <c r="E151" s="323"/>
      <c r="F151" s="132"/>
      <c r="I151" s="132"/>
      <c r="J151" s="323"/>
      <c r="O151" s="323"/>
    </row>
    <row r="152" spans="5:15" x14ac:dyDescent="0.25">
      <c r="E152" s="323"/>
      <c r="F152" s="132"/>
      <c r="I152" s="132"/>
      <c r="J152" s="323"/>
      <c r="O152" s="323"/>
    </row>
    <row r="153" spans="5:15" x14ac:dyDescent="0.25">
      <c r="E153" s="323"/>
      <c r="F153" s="132"/>
      <c r="I153" s="132"/>
      <c r="J153" s="323"/>
      <c r="O153" s="323"/>
    </row>
    <row r="154" spans="5:15" x14ac:dyDescent="0.25">
      <c r="E154" s="323"/>
      <c r="F154" s="132"/>
      <c r="I154" s="132"/>
      <c r="J154" s="323"/>
      <c r="O154" s="323"/>
    </row>
    <row r="155" spans="5:15" x14ac:dyDescent="0.25">
      <c r="E155" s="323"/>
      <c r="F155" s="132"/>
      <c r="I155" s="132"/>
      <c r="J155" s="323"/>
      <c r="O155" s="323"/>
    </row>
    <row r="156" spans="5:15" x14ac:dyDescent="0.25">
      <c r="E156" s="323"/>
      <c r="F156" s="132"/>
      <c r="I156" s="132"/>
      <c r="J156" s="323"/>
      <c r="O156" s="323"/>
    </row>
    <row r="157" spans="5:15" x14ac:dyDescent="0.25">
      <c r="E157" s="323"/>
      <c r="F157" s="132"/>
      <c r="I157" s="132"/>
      <c r="J157" s="323"/>
      <c r="O157" s="323"/>
    </row>
    <row r="158" spans="5:15" x14ac:dyDescent="0.25">
      <c r="E158" s="323"/>
      <c r="F158" s="132"/>
      <c r="I158" s="132"/>
      <c r="J158" s="323"/>
      <c r="O158" s="323"/>
    </row>
    <row r="159" spans="5:15" x14ac:dyDescent="0.25">
      <c r="E159" s="323"/>
      <c r="F159" s="132"/>
      <c r="I159" s="132"/>
      <c r="J159" s="323"/>
      <c r="O159" s="323"/>
    </row>
    <row r="160" spans="5:15" x14ac:dyDescent="0.25">
      <c r="E160" s="323"/>
      <c r="F160" s="132"/>
      <c r="I160" s="132"/>
      <c r="J160" s="323"/>
      <c r="O160" s="323"/>
    </row>
    <row r="161" spans="5:15" x14ac:dyDescent="0.25">
      <c r="E161" s="323"/>
      <c r="F161" s="132"/>
      <c r="I161" s="132"/>
      <c r="J161" s="323"/>
      <c r="O161" s="323"/>
    </row>
    <row r="162" spans="5:15" x14ac:dyDescent="0.25">
      <c r="E162" s="323"/>
      <c r="F162" s="132"/>
      <c r="I162" s="132"/>
      <c r="J162" s="323"/>
      <c r="O162" s="323"/>
    </row>
    <row r="163" spans="5:15" x14ac:dyDescent="0.25">
      <c r="E163" s="323"/>
      <c r="F163" s="132"/>
      <c r="I163" s="132"/>
      <c r="J163" s="323"/>
      <c r="O163" s="323"/>
    </row>
    <row r="164" spans="5:15" x14ac:dyDescent="0.25">
      <c r="E164" s="323"/>
      <c r="F164" s="132"/>
      <c r="I164" s="132"/>
      <c r="J164" s="323"/>
      <c r="O164" s="323"/>
    </row>
    <row r="165" spans="5:15" x14ac:dyDescent="0.25">
      <c r="E165" s="323"/>
      <c r="F165" s="132"/>
      <c r="I165" s="132"/>
      <c r="J165" s="323"/>
      <c r="O165" s="323"/>
    </row>
    <row r="166" spans="5:15" x14ac:dyDescent="0.25">
      <c r="E166" s="323"/>
      <c r="F166" s="132"/>
      <c r="I166" s="132"/>
      <c r="J166" s="323"/>
      <c r="O166" s="323"/>
    </row>
    <row r="167" spans="5:15" x14ac:dyDescent="0.25">
      <c r="E167" s="323"/>
      <c r="F167" s="132"/>
      <c r="I167" s="132"/>
      <c r="J167" s="323"/>
      <c r="O167" s="323"/>
    </row>
    <row r="168" spans="5:15" x14ac:dyDescent="0.25">
      <c r="E168" s="323"/>
      <c r="F168" s="132"/>
      <c r="I168" s="132"/>
      <c r="J168" s="323"/>
      <c r="O168" s="323"/>
    </row>
    <row r="169" spans="5:15" x14ac:dyDescent="0.25">
      <c r="E169" s="323"/>
      <c r="F169" s="132"/>
      <c r="I169" s="132"/>
      <c r="J169" s="323"/>
      <c r="O169" s="323"/>
    </row>
    <row r="170" spans="5:15" x14ac:dyDescent="0.25">
      <c r="E170" s="323"/>
      <c r="F170" s="132"/>
      <c r="I170" s="132"/>
      <c r="J170" s="323"/>
      <c r="O170" s="323"/>
    </row>
    <row r="171" spans="5:15" x14ac:dyDescent="0.25">
      <c r="E171" s="323"/>
      <c r="F171" s="132"/>
      <c r="I171" s="132"/>
      <c r="J171" s="323"/>
      <c r="O171" s="323"/>
    </row>
    <row r="172" spans="5:15" x14ac:dyDescent="0.25">
      <c r="E172" s="323"/>
      <c r="F172" s="132"/>
      <c r="I172" s="132"/>
      <c r="J172" s="323"/>
      <c r="O172" s="323"/>
    </row>
    <row r="173" spans="5:15" x14ac:dyDescent="0.25">
      <c r="E173" s="323"/>
      <c r="F173" s="132"/>
      <c r="I173" s="132"/>
      <c r="J173" s="323"/>
      <c r="O173" s="323"/>
    </row>
    <row r="174" spans="5:15" x14ac:dyDescent="0.25">
      <c r="E174" s="323"/>
      <c r="F174" s="132"/>
      <c r="I174" s="132"/>
      <c r="J174" s="323"/>
      <c r="O174" s="323"/>
    </row>
    <row r="175" spans="5:15" x14ac:dyDescent="0.25">
      <c r="E175" s="323"/>
      <c r="F175" s="132"/>
      <c r="I175" s="132"/>
      <c r="J175" s="323"/>
      <c r="O175" s="323"/>
    </row>
    <row r="176" spans="5:15" x14ac:dyDescent="0.25">
      <c r="E176" s="323"/>
      <c r="F176" s="132"/>
      <c r="I176" s="132"/>
      <c r="J176" s="323"/>
      <c r="O176" s="323"/>
    </row>
    <row r="177" spans="5:15" x14ac:dyDescent="0.25">
      <c r="E177" s="323"/>
      <c r="F177" s="132"/>
      <c r="I177" s="132"/>
      <c r="J177" s="323"/>
      <c r="O177" s="323"/>
    </row>
    <row r="178" spans="5:15" x14ac:dyDescent="0.25">
      <c r="E178" s="323"/>
      <c r="F178" s="132"/>
      <c r="I178" s="132"/>
      <c r="J178" s="323"/>
      <c r="O178" s="323"/>
    </row>
    <row r="179" spans="5:15" x14ac:dyDescent="0.25">
      <c r="E179" s="323"/>
      <c r="F179" s="132"/>
      <c r="I179" s="132"/>
      <c r="J179" s="323"/>
      <c r="O179" s="323"/>
    </row>
    <row r="180" spans="5:15" x14ac:dyDescent="0.25">
      <c r="E180" s="323"/>
      <c r="F180" s="132"/>
      <c r="I180" s="132"/>
      <c r="J180" s="323"/>
      <c r="O180" s="323"/>
    </row>
    <row r="181" spans="5:15" x14ac:dyDescent="0.25">
      <c r="E181" s="323"/>
      <c r="F181" s="132"/>
      <c r="I181" s="132"/>
      <c r="J181" s="323"/>
      <c r="O181" s="323"/>
    </row>
    <row r="182" spans="5:15" x14ac:dyDescent="0.25">
      <c r="E182" s="323"/>
      <c r="F182" s="132"/>
      <c r="I182" s="132"/>
      <c r="J182" s="323"/>
      <c r="O182" s="323"/>
    </row>
    <row r="183" spans="5:15" x14ac:dyDescent="0.25">
      <c r="E183" s="323"/>
      <c r="F183" s="132"/>
      <c r="I183" s="132"/>
      <c r="J183" s="323"/>
      <c r="O183" s="323"/>
    </row>
    <row r="184" spans="5:15" x14ac:dyDescent="0.25">
      <c r="E184" s="323"/>
      <c r="F184" s="132"/>
      <c r="I184" s="132"/>
      <c r="J184" s="323"/>
      <c r="O184" s="323"/>
    </row>
    <row r="185" spans="5:15" x14ac:dyDescent="0.25">
      <c r="E185" s="323"/>
      <c r="F185" s="132"/>
      <c r="I185" s="132"/>
      <c r="J185" s="323"/>
      <c r="O185" s="323"/>
    </row>
    <row r="186" spans="5:15" x14ac:dyDescent="0.25">
      <c r="E186" s="323"/>
      <c r="F186" s="132"/>
      <c r="I186" s="132"/>
      <c r="J186" s="323"/>
      <c r="O186" s="323"/>
    </row>
    <row r="187" spans="5:15" x14ac:dyDescent="0.25">
      <c r="E187" s="323"/>
      <c r="F187" s="132"/>
      <c r="I187" s="132"/>
      <c r="J187" s="323"/>
      <c r="O187" s="323"/>
    </row>
    <row r="188" spans="5:15" x14ac:dyDescent="0.25">
      <c r="E188" s="323"/>
      <c r="F188" s="132"/>
      <c r="I188" s="132"/>
      <c r="J188" s="323"/>
      <c r="O188" s="323"/>
    </row>
    <row r="189" spans="5:15" x14ac:dyDescent="0.25">
      <c r="E189" s="323"/>
      <c r="F189" s="132"/>
      <c r="I189" s="132"/>
      <c r="J189" s="323"/>
      <c r="O189" s="323"/>
    </row>
    <row r="190" spans="5:15" x14ac:dyDescent="0.25">
      <c r="E190" s="323"/>
      <c r="F190" s="132"/>
      <c r="I190" s="132"/>
      <c r="J190" s="323"/>
      <c r="O190" s="323"/>
    </row>
    <row r="191" spans="5:15" x14ac:dyDescent="0.25">
      <c r="E191" s="323"/>
      <c r="F191" s="132"/>
      <c r="I191" s="132"/>
      <c r="J191" s="323"/>
      <c r="O191" s="323"/>
    </row>
    <row r="192" spans="5:15" x14ac:dyDescent="0.25">
      <c r="E192" s="323"/>
      <c r="F192" s="132"/>
      <c r="I192" s="132"/>
      <c r="J192" s="323"/>
      <c r="O192" s="323"/>
    </row>
    <row r="193" spans="5:15" x14ac:dyDescent="0.25">
      <c r="E193" s="323"/>
      <c r="F193" s="132"/>
      <c r="I193" s="132"/>
      <c r="J193" s="323"/>
      <c r="O193" s="323"/>
    </row>
    <row r="194" spans="5:15" x14ac:dyDescent="0.25">
      <c r="E194" s="323"/>
      <c r="F194" s="132"/>
      <c r="I194" s="132"/>
      <c r="J194" s="323"/>
      <c r="O194" s="323"/>
    </row>
    <row r="195" spans="5:15" x14ac:dyDescent="0.25">
      <c r="E195" s="323"/>
      <c r="F195" s="132"/>
      <c r="I195" s="132"/>
      <c r="J195" s="323"/>
      <c r="O195" s="323"/>
    </row>
    <row r="196" spans="5:15" x14ac:dyDescent="0.25">
      <c r="E196" s="323"/>
      <c r="F196" s="132"/>
      <c r="I196" s="132"/>
      <c r="J196" s="323"/>
      <c r="O196" s="323"/>
    </row>
    <row r="197" spans="5:15" x14ac:dyDescent="0.25">
      <c r="E197" s="323"/>
      <c r="F197" s="132"/>
      <c r="I197" s="132"/>
      <c r="J197" s="323"/>
      <c r="O197" s="323"/>
    </row>
    <row r="198" spans="5:15" x14ac:dyDescent="0.25">
      <c r="E198" s="323"/>
      <c r="F198" s="132"/>
      <c r="I198" s="132"/>
      <c r="J198" s="323"/>
      <c r="O198" s="323"/>
    </row>
    <row r="199" spans="5:15" x14ac:dyDescent="0.25">
      <c r="E199" s="323"/>
      <c r="F199" s="132"/>
      <c r="I199" s="132"/>
      <c r="J199" s="323"/>
      <c r="O199" s="323"/>
    </row>
    <row r="200" spans="5:15" x14ac:dyDescent="0.25">
      <c r="E200" s="323"/>
      <c r="F200" s="132"/>
      <c r="I200" s="132"/>
      <c r="J200" s="323"/>
      <c r="O200" s="323"/>
    </row>
    <row r="201" spans="5:15" x14ac:dyDescent="0.25">
      <c r="E201" s="323"/>
      <c r="F201" s="132"/>
      <c r="I201" s="132"/>
      <c r="J201" s="323"/>
      <c r="O201" s="323"/>
    </row>
    <row r="202" spans="5:15" x14ac:dyDescent="0.25">
      <c r="E202" s="323"/>
      <c r="F202" s="132"/>
      <c r="I202" s="132"/>
      <c r="J202" s="323"/>
      <c r="O202" s="323"/>
    </row>
    <row r="203" spans="5:15" x14ac:dyDescent="0.25">
      <c r="E203" s="323"/>
      <c r="F203" s="132"/>
      <c r="I203" s="132"/>
      <c r="J203" s="323"/>
      <c r="O203" s="323"/>
    </row>
    <row r="204" spans="5:15" x14ac:dyDescent="0.25">
      <c r="E204" s="323"/>
      <c r="F204" s="132"/>
      <c r="I204" s="132"/>
      <c r="J204" s="323"/>
      <c r="O204" s="323"/>
    </row>
    <row r="205" spans="5:15" x14ac:dyDescent="0.25">
      <c r="E205" s="323"/>
      <c r="F205" s="132"/>
      <c r="I205" s="132"/>
      <c r="J205" s="323"/>
      <c r="O205" s="323"/>
    </row>
    <row r="206" spans="5:15" x14ac:dyDescent="0.25">
      <c r="E206" s="323"/>
      <c r="F206" s="132"/>
      <c r="I206" s="132"/>
      <c r="J206" s="323"/>
      <c r="O206" s="323"/>
    </row>
    <row r="207" spans="5:15" x14ac:dyDescent="0.25">
      <c r="E207" s="323"/>
      <c r="F207" s="132"/>
      <c r="I207" s="132"/>
      <c r="J207" s="323"/>
      <c r="O207" s="323"/>
    </row>
    <row r="208" spans="5:15" x14ac:dyDescent="0.25">
      <c r="E208" s="323"/>
      <c r="F208" s="132"/>
      <c r="I208" s="132"/>
      <c r="J208" s="323"/>
      <c r="O208" s="323"/>
    </row>
    <row r="209" spans="5:15" x14ac:dyDescent="0.25">
      <c r="E209" s="323"/>
      <c r="F209" s="132"/>
      <c r="I209" s="132"/>
      <c r="J209" s="323"/>
      <c r="O209" s="323"/>
    </row>
    <row r="210" spans="5:15" x14ac:dyDescent="0.25">
      <c r="E210" s="323"/>
      <c r="F210" s="132"/>
      <c r="I210" s="132"/>
      <c r="J210" s="323"/>
      <c r="O210" s="323"/>
    </row>
    <row r="211" spans="5:15" x14ac:dyDescent="0.25">
      <c r="E211" s="323"/>
      <c r="F211" s="132"/>
      <c r="I211" s="132"/>
      <c r="J211" s="323"/>
      <c r="O211" s="323"/>
    </row>
    <row r="212" spans="5:15" x14ac:dyDescent="0.25">
      <c r="E212" s="323"/>
      <c r="F212" s="132"/>
      <c r="I212" s="132"/>
      <c r="J212" s="323"/>
      <c r="O212" s="323"/>
    </row>
    <row r="213" spans="5:15" x14ac:dyDescent="0.25">
      <c r="E213" s="323"/>
      <c r="F213" s="132"/>
      <c r="I213" s="132"/>
      <c r="J213" s="323"/>
      <c r="O213" s="323"/>
    </row>
    <row r="214" spans="5:15" x14ac:dyDescent="0.25">
      <c r="E214" s="323"/>
      <c r="F214" s="132"/>
      <c r="I214" s="132"/>
      <c r="J214" s="323"/>
      <c r="O214" s="323"/>
    </row>
    <row r="215" spans="5:15" x14ac:dyDescent="0.25">
      <c r="E215" s="323"/>
      <c r="F215" s="132"/>
      <c r="I215" s="132"/>
      <c r="J215" s="323"/>
      <c r="O215" s="323"/>
    </row>
    <row r="216" spans="5:15" x14ac:dyDescent="0.25">
      <c r="E216" s="323"/>
      <c r="F216" s="132"/>
      <c r="I216" s="132"/>
      <c r="J216" s="323"/>
      <c r="O216" s="323"/>
    </row>
    <row r="217" spans="5:15" x14ac:dyDescent="0.25">
      <c r="E217" s="323"/>
      <c r="F217" s="132"/>
      <c r="I217" s="132"/>
      <c r="J217" s="323"/>
      <c r="O217" s="323"/>
    </row>
    <row r="218" spans="5:15" x14ac:dyDescent="0.25">
      <c r="E218" s="323"/>
      <c r="F218" s="132"/>
      <c r="I218" s="132"/>
      <c r="J218" s="323"/>
      <c r="O218" s="323"/>
    </row>
    <row r="219" spans="5:15" x14ac:dyDescent="0.25">
      <c r="E219" s="323"/>
      <c r="F219" s="132"/>
      <c r="I219" s="132"/>
      <c r="J219" s="323"/>
      <c r="O219" s="323"/>
    </row>
    <row r="220" spans="5:15" x14ac:dyDescent="0.25">
      <c r="E220" s="323"/>
      <c r="F220" s="132"/>
      <c r="I220" s="132"/>
      <c r="J220" s="323"/>
      <c r="O220" s="323"/>
    </row>
    <row r="221" spans="5:15" x14ac:dyDescent="0.25">
      <c r="E221" s="323"/>
      <c r="F221" s="132"/>
      <c r="I221" s="132"/>
      <c r="J221" s="323"/>
      <c r="O221" s="323"/>
    </row>
    <row r="222" spans="5:15" x14ac:dyDescent="0.25">
      <c r="E222" s="323"/>
      <c r="F222" s="132"/>
      <c r="I222" s="132"/>
      <c r="J222" s="323"/>
      <c r="O222" s="323"/>
    </row>
    <row r="223" spans="5:15" x14ac:dyDescent="0.25">
      <c r="E223" s="323"/>
      <c r="F223" s="132"/>
      <c r="I223" s="132"/>
      <c r="J223" s="323"/>
      <c r="O223" s="323"/>
    </row>
    <row r="224" spans="5:15" x14ac:dyDescent="0.25">
      <c r="E224" s="323"/>
      <c r="F224" s="132"/>
      <c r="I224" s="132"/>
      <c r="J224" s="323"/>
      <c r="O224" s="323"/>
    </row>
    <row r="225" spans="5:15" x14ac:dyDescent="0.25">
      <c r="E225" s="323"/>
      <c r="F225" s="132"/>
      <c r="I225" s="132"/>
      <c r="J225" s="323"/>
      <c r="O225" s="323"/>
    </row>
    <row r="226" spans="5:15" x14ac:dyDescent="0.25">
      <c r="E226" s="323"/>
      <c r="F226" s="132"/>
      <c r="I226" s="132"/>
      <c r="J226" s="323"/>
      <c r="O226" s="323"/>
    </row>
    <row r="227" spans="5:15" x14ac:dyDescent="0.25">
      <c r="E227" s="323"/>
      <c r="F227" s="132"/>
      <c r="I227" s="132"/>
      <c r="J227" s="323"/>
      <c r="O227" s="323"/>
    </row>
    <row r="228" spans="5:15" x14ac:dyDescent="0.25">
      <c r="E228" s="323"/>
      <c r="F228" s="132"/>
      <c r="I228" s="132"/>
      <c r="J228" s="323"/>
      <c r="O228" s="323"/>
    </row>
    <row r="229" spans="5:15" x14ac:dyDescent="0.25">
      <c r="E229" s="323"/>
      <c r="F229" s="132"/>
      <c r="I229" s="132"/>
      <c r="J229" s="323"/>
      <c r="O229" s="323"/>
    </row>
    <row r="230" spans="5:15" x14ac:dyDescent="0.25">
      <c r="E230" s="323"/>
      <c r="F230" s="132"/>
      <c r="I230" s="132"/>
      <c r="J230" s="323"/>
      <c r="O230" s="323"/>
    </row>
    <row r="231" spans="5:15" x14ac:dyDescent="0.25">
      <c r="E231" s="323"/>
      <c r="F231" s="132"/>
      <c r="I231" s="132"/>
      <c r="J231" s="323"/>
      <c r="O231" s="323"/>
    </row>
    <row r="232" spans="5:15" x14ac:dyDescent="0.25">
      <c r="E232" s="323"/>
      <c r="F232" s="132"/>
      <c r="I232" s="132"/>
      <c r="J232" s="323"/>
      <c r="O232" s="323"/>
    </row>
  </sheetData>
  <mergeCells count="28">
    <mergeCell ref="A1:J1"/>
    <mergeCell ref="A7:A8"/>
    <mergeCell ref="J7:J8"/>
    <mergeCell ref="A9:A10"/>
    <mergeCell ref="J9:J10"/>
    <mergeCell ref="B9:B10"/>
    <mergeCell ref="J53:J56"/>
    <mergeCell ref="A53:A56"/>
    <mergeCell ref="A24:A25"/>
    <mergeCell ref="J24:J25"/>
    <mergeCell ref="A26:A28"/>
    <mergeCell ref="J26:J28"/>
    <mergeCell ref="A29:A31"/>
    <mergeCell ref="J29:J31"/>
    <mergeCell ref="B49:D49"/>
    <mergeCell ref="A21:A23"/>
    <mergeCell ref="J21:J23"/>
    <mergeCell ref="A50:A51"/>
    <mergeCell ref="J50:J51"/>
    <mergeCell ref="A42:A43"/>
    <mergeCell ref="A32:A34"/>
    <mergeCell ref="J32:J34"/>
    <mergeCell ref="J42:J43"/>
    <mergeCell ref="B13:D13"/>
    <mergeCell ref="A17:A18"/>
    <mergeCell ref="J17:J18"/>
    <mergeCell ref="A19:A20"/>
    <mergeCell ref="J19:J20"/>
  </mergeCells>
  <hyperlinks>
    <hyperlink ref="D6" r:id="rId1" display="http://www.revellat.fr/sophrobase/htdocs/comm/card.php?socid=759"/>
    <hyperlink ref="C7" r:id="rId2" display="http://www.revellat.fr/sophrobase/htdocs/compta/facture.php?facid=581"/>
    <hyperlink ref="C8" r:id="rId3" display="http://www.revellat.fr/sophrobase/htdocs/compta/facture.php?facid=493"/>
    <hyperlink ref="D9" r:id="rId4" display="http://www.revellat.fr/sophrobase/htdocs/comm/card.php?socid=731"/>
    <hyperlink ref="D10" r:id="rId5" display="http://www.revellat.fr/sophrobase/htdocs/comm/card.php?socid=669"/>
    <hyperlink ref="C10" r:id="rId6" display="http://www.revellat.fr/sophrobase/htdocs/compta/facture.php?facid=396"/>
    <hyperlink ref="D16" r:id="rId7" display="http://www.revellat.fr/sophrobase/htdocs/comm/card.php?socid=747"/>
    <hyperlink ref="C14" r:id="rId8" display="http://www.revellat.fr/sophrobase/htdocs/compta/facture.php?facid=514"/>
    <hyperlink ref="C12" r:id="rId9" display="http://www.revellat.fr/sophrobase/htdocs/compta/facture.php?facid=506"/>
    <hyperlink ref="C27" r:id="rId10" display="http://www.revellat.fr/sophrobase/htdocs/compta/facture.php?facid=316"/>
    <hyperlink ref="C33" r:id="rId11" display="http://www.revellat.fr/sophrobase/htdocs/compta/facture.php?facid=342"/>
    <hyperlink ref="C32" r:id="rId12" display="http://www.revellat.fr/sophrobase/htdocs/compta/facture.php?facid=487"/>
    <hyperlink ref="C35" r:id="rId13" display="http://www.revellat.fr/sophrobase/htdocs/compta/facture.php?facid=309"/>
    <hyperlink ref="C36" r:id="rId14" display="http://www.revellat.fr/sophrobase/htdocs/compta/facture.php?facid=430"/>
    <hyperlink ref="D37" r:id="rId15" display="http://www.revellat.fr/sophrobase/htdocs/comm/card.php?socid=735"/>
    <hyperlink ref="C38" r:id="rId16" display="http://www.revellat.fr/sophrobase/htdocs/compta/facture.php?facid=306"/>
    <hyperlink ref="C41" r:id="rId17" display="http://www.revellat.fr/sophrobase/htdocs/compta/facture.php?facid=603"/>
    <hyperlink ref="C43" r:id="rId18" display="http://www.revellat.fr/sophrobase/htdocs/compta/facture.php?facid=310"/>
    <hyperlink ref="D45" r:id="rId19" display="http://www.revellat.fr/sophrobase/htdocs/comm/card.php?socid=750"/>
    <hyperlink ref="C46" r:id="rId20" display="http://www.revellat.fr/sophrobase/htdocs/compta/facture.php?facid=410"/>
    <hyperlink ref="C53" r:id="rId21" display="http://www.revellat.fr/sophrobase/htdocs/compta/facture.php?facid=341"/>
    <hyperlink ref="D54" r:id="rId22" display="http://www.revellat.fr/sophrobase/htdocs/comm/card.php?socid=716"/>
    <hyperlink ref="C55" r:id="rId23" display="http://www.revellat.fr/sophrobase/htdocs/compta/facture.php?facid=305"/>
    <hyperlink ref="D56" r:id="rId24" display="http://www.revellat.fr/sophrobase/htdocs/comm/card.php?socid=760"/>
    <hyperlink ref="C57" r:id="rId25" display="http://www.revellat.fr/sophrobase/htdocs/compta/facture.php?facid=588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235"/>
  <sheetViews>
    <sheetView tabSelected="1" topLeftCell="B33" zoomScale="62" zoomScaleNormal="62" workbookViewId="0">
      <selection activeCell="I77" sqref="I77"/>
    </sheetView>
  </sheetViews>
  <sheetFormatPr baseColWidth="10" defaultRowHeight="15" x14ac:dyDescent="0.25"/>
  <cols>
    <col min="1" max="1" width="18.7109375" style="132" customWidth="1"/>
    <col min="2" max="2" width="20.7109375" style="132" customWidth="1"/>
    <col min="3" max="3" width="32.42578125" style="132" customWidth="1"/>
    <col min="4" max="4" width="66.42578125" style="132" customWidth="1"/>
    <col min="5" max="5" width="20.140625" style="132" customWidth="1"/>
    <col min="6" max="6" width="20.140625" style="323" customWidth="1"/>
    <col min="7" max="7" width="20.140625" style="132" customWidth="1"/>
    <col min="8" max="8" width="18.5703125" style="132" customWidth="1"/>
    <col min="9" max="9" width="18.7109375" style="323" customWidth="1"/>
    <col min="10" max="10" width="23.140625" style="132" customWidth="1"/>
    <col min="11" max="11" width="14.42578125" style="132" customWidth="1"/>
    <col min="12" max="12" width="11.42578125" style="132"/>
    <col min="13" max="13" width="38.85546875" style="132" customWidth="1"/>
    <col min="14" max="16384" width="11.42578125" style="132"/>
  </cols>
  <sheetData>
    <row r="1" spans="1:101" ht="15.75" thickBot="1" x14ac:dyDescent="0.3">
      <c r="A1" s="520" t="s">
        <v>14</v>
      </c>
      <c r="B1" s="521"/>
      <c r="C1" s="521"/>
      <c r="D1" s="521"/>
      <c r="E1" s="521"/>
      <c r="F1" s="521"/>
      <c r="G1" s="521"/>
      <c r="H1" s="521"/>
      <c r="I1" s="521"/>
      <c r="J1" s="522"/>
    </row>
    <row r="2" spans="1:101" x14ac:dyDescent="0.25">
      <c r="A2" s="131"/>
      <c r="B2" s="131"/>
      <c r="C2" s="131"/>
      <c r="D2" s="131"/>
      <c r="E2" s="131"/>
      <c r="F2" s="340"/>
      <c r="G2" s="131"/>
      <c r="H2" s="131"/>
      <c r="I2" s="340"/>
      <c r="J2" s="131"/>
    </row>
    <row r="3" spans="1:101" x14ac:dyDescent="0.25">
      <c r="B3" s="341" t="s">
        <v>4</v>
      </c>
    </row>
    <row r="5" spans="1:101" x14ac:dyDescent="0.25">
      <c r="A5" s="133" t="s">
        <v>339</v>
      </c>
      <c r="B5" s="133" t="s">
        <v>13</v>
      </c>
      <c r="C5" s="133" t="s">
        <v>0</v>
      </c>
      <c r="D5" s="133" t="s">
        <v>140</v>
      </c>
      <c r="E5" s="133" t="s">
        <v>340</v>
      </c>
      <c r="F5" s="344" t="s">
        <v>452</v>
      </c>
      <c r="G5" s="343" t="s">
        <v>450</v>
      </c>
      <c r="H5" s="133" t="s">
        <v>2</v>
      </c>
      <c r="I5" s="344" t="s">
        <v>3</v>
      </c>
      <c r="J5" s="133" t="s">
        <v>341</v>
      </c>
    </row>
    <row r="6" spans="1:101" x14ac:dyDescent="0.25">
      <c r="A6" s="372">
        <v>42948</v>
      </c>
      <c r="B6" s="365">
        <v>42866</v>
      </c>
      <c r="C6" s="406" t="s">
        <v>589</v>
      </c>
      <c r="D6" s="40" t="s">
        <v>178</v>
      </c>
      <c r="E6" s="374" t="s">
        <v>11</v>
      </c>
      <c r="F6" s="368">
        <v>449</v>
      </c>
      <c r="G6" s="369">
        <f t="shared" ref="G6" si="0">+F6-H6</f>
        <v>0</v>
      </c>
      <c r="H6" s="370">
        <v>449</v>
      </c>
      <c r="I6" s="370">
        <f t="shared" ref="I6" si="1">+F6/1.2</f>
        <v>374.16666666666669</v>
      </c>
      <c r="J6" s="370">
        <v>449</v>
      </c>
    </row>
    <row r="7" spans="1:101" x14ac:dyDescent="0.25">
      <c r="A7" s="372">
        <v>42948</v>
      </c>
      <c r="B7" s="372">
        <v>42972</v>
      </c>
      <c r="C7" s="359" t="s">
        <v>600</v>
      </c>
      <c r="D7" s="373" t="s">
        <v>599</v>
      </c>
      <c r="E7" s="374" t="s">
        <v>8</v>
      </c>
      <c r="F7" s="368">
        <v>79.2</v>
      </c>
      <c r="G7" s="363">
        <f t="shared" ref="G7:G74" si="2">+F7-H7</f>
        <v>0</v>
      </c>
      <c r="H7" s="368">
        <v>79.2</v>
      </c>
      <c r="I7" s="370">
        <f t="shared" ref="I7:I74" si="3">+F7/1.2</f>
        <v>66</v>
      </c>
      <c r="J7" s="409">
        <v>79.2</v>
      </c>
    </row>
    <row r="8" spans="1:101" x14ac:dyDescent="0.25">
      <c r="A8" s="523">
        <v>42948</v>
      </c>
      <c r="B8" s="372">
        <v>42941</v>
      </c>
      <c r="C8" s="383" t="s">
        <v>564</v>
      </c>
      <c r="D8" s="381" t="s">
        <v>565</v>
      </c>
      <c r="E8" s="374" t="s">
        <v>8</v>
      </c>
      <c r="F8" s="362">
        <v>213.75</v>
      </c>
      <c r="G8" s="363">
        <f t="shared" si="2"/>
        <v>0</v>
      </c>
      <c r="H8" s="362">
        <v>213.75</v>
      </c>
      <c r="I8" s="370">
        <f t="shared" si="3"/>
        <v>178.125</v>
      </c>
      <c r="J8" s="532">
        <v>443.75</v>
      </c>
    </row>
    <row r="9" spans="1:101" x14ac:dyDescent="0.25">
      <c r="A9" s="531"/>
      <c r="B9" s="365">
        <v>42852</v>
      </c>
      <c r="C9" s="383" t="s">
        <v>537</v>
      </c>
      <c r="D9" s="40" t="s">
        <v>526</v>
      </c>
      <c r="E9" s="374" t="s">
        <v>8</v>
      </c>
      <c r="F9" s="362">
        <v>90</v>
      </c>
      <c r="G9" s="363">
        <f t="shared" si="2"/>
        <v>0</v>
      </c>
      <c r="H9" s="362">
        <v>90</v>
      </c>
      <c r="I9" s="370">
        <f t="shared" si="3"/>
        <v>75</v>
      </c>
      <c r="J9" s="533"/>
    </row>
    <row r="10" spans="1:101" x14ac:dyDescent="0.25">
      <c r="A10" s="531"/>
      <c r="B10" s="372">
        <v>42972</v>
      </c>
      <c r="C10" s="383" t="s">
        <v>595</v>
      </c>
      <c r="D10" s="373" t="s">
        <v>596</v>
      </c>
      <c r="E10" s="374" t="s">
        <v>8</v>
      </c>
      <c r="F10" s="362">
        <v>70</v>
      </c>
      <c r="G10" s="363">
        <f t="shared" si="2"/>
        <v>0</v>
      </c>
      <c r="H10" s="362">
        <v>70</v>
      </c>
      <c r="I10" s="370">
        <f t="shared" si="3"/>
        <v>58.333333333333336</v>
      </c>
      <c r="J10" s="533"/>
    </row>
    <row r="11" spans="1:101" ht="15.75" x14ac:dyDescent="0.25">
      <c r="A11" s="524"/>
      <c r="B11" s="372">
        <v>42972</v>
      </c>
      <c r="C11" s="373" t="s">
        <v>598</v>
      </c>
      <c r="D11" s="407" t="s">
        <v>597</v>
      </c>
      <c r="E11" s="374" t="s">
        <v>8</v>
      </c>
      <c r="F11" s="362">
        <v>70</v>
      </c>
      <c r="G11" s="363">
        <f t="shared" si="2"/>
        <v>0</v>
      </c>
      <c r="H11" s="408">
        <v>70</v>
      </c>
      <c r="I11" s="370">
        <f t="shared" si="3"/>
        <v>58.333333333333336</v>
      </c>
      <c r="J11" s="534"/>
    </row>
    <row r="12" spans="1:101" x14ac:dyDescent="0.25">
      <c r="A12" s="523">
        <v>42950</v>
      </c>
      <c r="B12" s="523">
        <v>42860</v>
      </c>
      <c r="C12" s="359" t="s">
        <v>354</v>
      </c>
      <c r="D12" s="360" t="s">
        <v>355</v>
      </c>
      <c r="E12" s="361" t="s">
        <v>128</v>
      </c>
      <c r="F12" s="362">
        <v>49.9</v>
      </c>
      <c r="G12" s="363">
        <f t="shared" si="2"/>
        <v>1.8399999999999963</v>
      </c>
      <c r="H12" s="364">
        <v>48.06</v>
      </c>
      <c r="I12" s="364">
        <f t="shared" si="3"/>
        <v>41.583333333333336</v>
      </c>
      <c r="J12" s="525">
        <v>96.12</v>
      </c>
      <c r="L12" s="163"/>
      <c r="M12" s="163"/>
      <c r="O12" s="163"/>
      <c r="P12" s="163"/>
    </row>
    <row r="13" spans="1:101" x14ac:dyDescent="0.25">
      <c r="A13" s="524"/>
      <c r="B13" s="524"/>
      <c r="C13" s="366" t="s">
        <v>326</v>
      </c>
      <c r="D13" s="367" t="s">
        <v>314</v>
      </c>
      <c r="E13" s="361" t="s">
        <v>128</v>
      </c>
      <c r="F13" s="368">
        <v>49.9</v>
      </c>
      <c r="G13" s="369">
        <f t="shared" si="2"/>
        <v>1.8399999999999963</v>
      </c>
      <c r="H13" s="364">
        <v>48.06</v>
      </c>
      <c r="I13" s="370">
        <f t="shared" si="3"/>
        <v>41.583333333333336</v>
      </c>
      <c r="J13" s="526"/>
      <c r="L13" s="163"/>
      <c r="M13" s="163"/>
      <c r="O13" s="163"/>
      <c r="P13" s="163"/>
    </row>
    <row r="14" spans="1:101" x14ac:dyDescent="0.25">
      <c r="A14" s="88">
        <v>42950</v>
      </c>
      <c r="B14" s="372">
        <v>42941</v>
      </c>
      <c r="C14" s="373" t="s">
        <v>584</v>
      </c>
      <c r="D14" s="40" t="s">
        <v>136</v>
      </c>
      <c r="E14" s="374" t="s">
        <v>202</v>
      </c>
      <c r="F14" s="368">
        <v>449</v>
      </c>
      <c r="G14" s="369">
        <f t="shared" si="2"/>
        <v>0</v>
      </c>
      <c r="H14" s="370">
        <v>449</v>
      </c>
      <c r="I14" s="370">
        <f t="shared" si="3"/>
        <v>374.16666666666669</v>
      </c>
      <c r="J14" s="370">
        <v>449</v>
      </c>
      <c r="L14" s="163"/>
      <c r="M14" s="163"/>
      <c r="O14" s="163"/>
      <c r="P14" s="163"/>
    </row>
    <row r="15" spans="1:101" s="43" customFormat="1" x14ac:dyDescent="0.25">
      <c r="A15" s="372">
        <v>42954</v>
      </c>
      <c r="B15" s="372">
        <v>42864</v>
      </c>
      <c r="C15" s="373" t="s">
        <v>496</v>
      </c>
      <c r="D15" s="374" t="s">
        <v>443</v>
      </c>
      <c r="E15" s="361" t="s">
        <v>128</v>
      </c>
      <c r="F15" s="362">
        <v>49.9</v>
      </c>
      <c r="G15" s="369">
        <f t="shared" ref="G15" si="4">+F15-H15</f>
        <v>1.8399999999999963</v>
      </c>
      <c r="H15" s="370">
        <v>48.06</v>
      </c>
      <c r="I15" s="370">
        <f t="shared" ref="I15" si="5">+F15/1.2</f>
        <v>41.583333333333336</v>
      </c>
      <c r="J15" s="364">
        <v>48.06</v>
      </c>
      <c r="K15" s="132"/>
      <c r="L15" s="163"/>
      <c r="M15" s="163"/>
      <c r="N15" s="132"/>
      <c r="O15" s="163"/>
      <c r="P15" s="163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  <c r="AV15" s="132"/>
      <c r="AW15" s="132"/>
      <c r="AX15" s="132"/>
      <c r="AY15" s="132"/>
      <c r="AZ15" s="132"/>
      <c r="BA15" s="132"/>
      <c r="BB15" s="132"/>
      <c r="BC15" s="132"/>
      <c r="BD15" s="132"/>
      <c r="BE15" s="132"/>
      <c r="BF15" s="132"/>
      <c r="BG15" s="132"/>
      <c r="BH15" s="132"/>
      <c r="BI15" s="132"/>
      <c r="BJ15" s="132"/>
      <c r="BK15" s="132"/>
      <c r="BL15" s="132"/>
      <c r="BM15" s="132"/>
      <c r="BN15" s="132"/>
      <c r="BO15" s="132"/>
      <c r="BP15" s="132"/>
      <c r="BQ15" s="132"/>
      <c r="BR15" s="132"/>
      <c r="BS15" s="132"/>
      <c r="BT15" s="132"/>
      <c r="BU15" s="132"/>
      <c r="BV15" s="132"/>
      <c r="BW15" s="132"/>
      <c r="BX15" s="132"/>
      <c r="BY15" s="132"/>
      <c r="BZ15" s="132"/>
      <c r="CA15" s="132"/>
      <c r="CB15" s="132"/>
      <c r="CC15" s="132"/>
      <c r="CD15" s="132"/>
      <c r="CE15" s="132"/>
      <c r="CF15" s="132"/>
      <c r="CG15" s="132"/>
      <c r="CH15" s="132"/>
      <c r="CI15" s="132"/>
      <c r="CJ15" s="132"/>
      <c r="CK15" s="132"/>
      <c r="CL15" s="132"/>
      <c r="CM15" s="132"/>
      <c r="CN15" s="132"/>
      <c r="CO15" s="132"/>
      <c r="CP15" s="132"/>
      <c r="CQ15" s="132"/>
      <c r="CR15" s="132"/>
      <c r="CS15" s="132"/>
      <c r="CT15" s="132"/>
      <c r="CU15" s="132"/>
      <c r="CV15" s="132"/>
      <c r="CW15" s="132"/>
    </row>
    <row r="16" spans="1:101" x14ac:dyDescent="0.25">
      <c r="A16" s="527">
        <v>42954</v>
      </c>
      <c r="B16" s="372">
        <v>42961</v>
      </c>
      <c r="C16" s="375" t="s">
        <v>585</v>
      </c>
      <c r="D16" s="373" t="s">
        <v>520</v>
      </c>
      <c r="E16" s="361" t="s">
        <v>128</v>
      </c>
      <c r="F16" s="362">
        <v>427.5</v>
      </c>
      <c r="G16" s="369">
        <f t="shared" si="2"/>
        <v>6.2400000000000091</v>
      </c>
      <c r="H16" s="370">
        <v>421.26</v>
      </c>
      <c r="I16" s="370">
        <f t="shared" si="3"/>
        <v>356.25</v>
      </c>
      <c r="J16" s="525">
        <v>469.32</v>
      </c>
      <c r="L16" s="163"/>
      <c r="M16" s="163"/>
      <c r="O16" s="163"/>
      <c r="P16" s="163"/>
    </row>
    <row r="17" spans="1:10" x14ac:dyDescent="0.25">
      <c r="A17" s="529"/>
      <c r="B17" s="372">
        <v>42858</v>
      </c>
      <c r="C17" s="373" t="s">
        <v>433</v>
      </c>
      <c r="D17" s="40" t="s">
        <v>494</v>
      </c>
      <c r="E17" s="361" t="s">
        <v>128</v>
      </c>
      <c r="F17" s="362">
        <v>49.9</v>
      </c>
      <c r="G17" s="369">
        <f t="shared" si="2"/>
        <v>1.8399999999999963</v>
      </c>
      <c r="H17" s="370">
        <v>48.06</v>
      </c>
      <c r="I17" s="370">
        <f t="shared" si="3"/>
        <v>41.583333333333336</v>
      </c>
      <c r="J17" s="526"/>
    </row>
    <row r="18" spans="1:10" x14ac:dyDescent="0.25">
      <c r="A18" s="376">
        <v>42955</v>
      </c>
      <c r="B18" s="372">
        <v>42893</v>
      </c>
      <c r="C18" s="377" t="s">
        <v>502</v>
      </c>
      <c r="D18" s="378" t="s">
        <v>330</v>
      </c>
      <c r="E18" s="361" t="s">
        <v>128</v>
      </c>
      <c r="F18" s="362">
        <v>49.9</v>
      </c>
      <c r="G18" s="369">
        <f t="shared" si="2"/>
        <v>1.8399999999999963</v>
      </c>
      <c r="H18" s="370">
        <v>48.06</v>
      </c>
      <c r="I18" s="370">
        <f t="shared" si="3"/>
        <v>41.583333333333336</v>
      </c>
      <c r="J18" s="364">
        <v>48.06</v>
      </c>
    </row>
    <row r="19" spans="1:10" x14ac:dyDescent="0.25">
      <c r="A19" s="527">
        <v>42956</v>
      </c>
      <c r="B19" s="372">
        <v>42972</v>
      </c>
      <c r="C19" s="359" t="s">
        <v>590</v>
      </c>
      <c r="D19" s="378" t="s">
        <v>591</v>
      </c>
      <c r="E19" s="361" t="s">
        <v>8</v>
      </c>
      <c r="F19" s="362">
        <v>70</v>
      </c>
      <c r="G19" s="369">
        <f t="shared" si="2"/>
        <v>0</v>
      </c>
      <c r="H19" s="370">
        <v>70</v>
      </c>
      <c r="I19" s="370">
        <f t="shared" si="3"/>
        <v>58.333333333333336</v>
      </c>
      <c r="J19" s="525">
        <v>210</v>
      </c>
    </row>
    <row r="20" spans="1:10" x14ac:dyDescent="0.25">
      <c r="A20" s="528"/>
      <c r="B20" s="372">
        <v>42972</v>
      </c>
      <c r="C20" s="377" t="s">
        <v>594</v>
      </c>
      <c r="D20" s="378" t="s">
        <v>335</v>
      </c>
      <c r="E20" s="361" t="s">
        <v>8</v>
      </c>
      <c r="F20" s="362">
        <v>60</v>
      </c>
      <c r="G20" s="369">
        <f t="shared" si="2"/>
        <v>0</v>
      </c>
      <c r="H20" s="370">
        <v>60</v>
      </c>
      <c r="I20" s="370">
        <f t="shared" si="3"/>
        <v>50</v>
      </c>
      <c r="J20" s="530"/>
    </row>
    <row r="21" spans="1:10" x14ac:dyDescent="0.25">
      <c r="A21" s="529"/>
      <c r="B21" s="372">
        <v>42972</v>
      </c>
      <c r="C21" s="383" t="s">
        <v>592</v>
      </c>
      <c r="D21" s="381" t="s">
        <v>593</v>
      </c>
      <c r="E21" s="374" t="s">
        <v>8</v>
      </c>
      <c r="F21" s="362">
        <v>80</v>
      </c>
      <c r="G21" s="369">
        <f t="shared" si="2"/>
        <v>0</v>
      </c>
      <c r="H21" s="370">
        <v>80</v>
      </c>
      <c r="I21" s="370">
        <f t="shared" si="3"/>
        <v>66.666666666666671</v>
      </c>
      <c r="J21" s="526"/>
    </row>
    <row r="22" spans="1:10" x14ac:dyDescent="0.25">
      <c r="A22" s="376">
        <v>42956</v>
      </c>
      <c r="B22" s="372">
        <v>42836</v>
      </c>
      <c r="C22" s="380" t="s">
        <v>402</v>
      </c>
      <c r="D22" s="381" t="s">
        <v>403</v>
      </c>
      <c r="E22" s="361" t="s">
        <v>128</v>
      </c>
      <c r="F22" s="362">
        <v>49.9</v>
      </c>
      <c r="G22" s="369">
        <f t="shared" si="2"/>
        <v>1.8399999999999963</v>
      </c>
      <c r="H22" s="364">
        <v>48.06</v>
      </c>
      <c r="I22" s="370">
        <f t="shared" si="3"/>
        <v>41.583333333333336</v>
      </c>
      <c r="J22" s="370">
        <v>48.06</v>
      </c>
    </row>
    <row r="23" spans="1:10" x14ac:dyDescent="0.25">
      <c r="A23" s="527">
        <v>42957</v>
      </c>
      <c r="B23" s="372">
        <v>42849</v>
      </c>
      <c r="C23" s="380" t="s">
        <v>373</v>
      </c>
      <c r="D23" s="378" t="s">
        <v>372</v>
      </c>
      <c r="E23" s="361" t="s">
        <v>128</v>
      </c>
      <c r="F23" s="362">
        <v>49.9</v>
      </c>
      <c r="G23" s="369">
        <f t="shared" ref="G23" si="6">+F23-H23</f>
        <v>1.8399999999999963</v>
      </c>
      <c r="H23" s="364">
        <v>48.06</v>
      </c>
      <c r="I23" s="370">
        <f t="shared" ref="I23" si="7">+F23/1.2</f>
        <v>41.583333333333336</v>
      </c>
      <c r="J23" s="525">
        <v>96.12</v>
      </c>
    </row>
    <row r="24" spans="1:10" x14ac:dyDescent="0.25">
      <c r="A24" s="529"/>
      <c r="B24" s="372">
        <v>42737</v>
      </c>
      <c r="C24" s="377" t="s">
        <v>377</v>
      </c>
      <c r="D24" s="40" t="s">
        <v>376</v>
      </c>
      <c r="E24" s="361" t="s">
        <v>128</v>
      </c>
      <c r="F24" s="362">
        <v>49.9</v>
      </c>
      <c r="G24" s="369">
        <f t="shared" ref="G24" si="8">+F24-H24</f>
        <v>1.8399999999999963</v>
      </c>
      <c r="H24" s="364">
        <v>48.06</v>
      </c>
      <c r="I24" s="370">
        <f t="shared" ref="I24" si="9">+F24/1.2</f>
        <v>41.583333333333336</v>
      </c>
      <c r="J24" s="526"/>
    </row>
    <row r="25" spans="1:10" x14ac:dyDescent="0.25">
      <c r="A25" s="523">
        <v>42958</v>
      </c>
      <c r="B25" s="372">
        <v>42866</v>
      </c>
      <c r="C25" s="382" t="s">
        <v>435</v>
      </c>
      <c r="D25" s="40" t="s">
        <v>319</v>
      </c>
      <c r="E25" s="361" t="s">
        <v>128</v>
      </c>
      <c r="F25" s="362">
        <v>49.9</v>
      </c>
      <c r="G25" s="369">
        <f t="shared" ref="G25:G27" si="10">+F25-H25</f>
        <v>1.8399999999999963</v>
      </c>
      <c r="H25" s="364">
        <v>48.06</v>
      </c>
      <c r="I25" s="370">
        <f t="shared" ref="I25:I27" si="11">+F25/1.2</f>
        <v>41.583333333333336</v>
      </c>
      <c r="J25" s="525">
        <v>144.18</v>
      </c>
    </row>
    <row r="26" spans="1:10" x14ac:dyDescent="0.25">
      <c r="A26" s="531"/>
      <c r="B26" s="372">
        <v>42866</v>
      </c>
      <c r="C26" s="383" t="s">
        <v>436</v>
      </c>
      <c r="D26" s="40" t="s">
        <v>437</v>
      </c>
      <c r="E26" s="361" t="s">
        <v>128</v>
      </c>
      <c r="F26" s="362">
        <v>49.9</v>
      </c>
      <c r="G26" s="369">
        <f t="shared" si="10"/>
        <v>1.8399999999999963</v>
      </c>
      <c r="H26" s="364">
        <v>48.06</v>
      </c>
      <c r="I26" s="370">
        <f t="shared" si="11"/>
        <v>41.583333333333336</v>
      </c>
      <c r="J26" s="530"/>
    </row>
    <row r="27" spans="1:10" x14ac:dyDescent="0.25">
      <c r="A27" s="524"/>
      <c r="B27" s="372">
        <v>42961</v>
      </c>
      <c r="C27" s="359" t="s">
        <v>586</v>
      </c>
      <c r="D27" s="40" t="s">
        <v>569</v>
      </c>
      <c r="E27" s="361" t="s">
        <v>128</v>
      </c>
      <c r="F27" s="362">
        <v>49.9</v>
      </c>
      <c r="G27" s="369">
        <f t="shared" si="10"/>
        <v>1.8399999999999963</v>
      </c>
      <c r="H27" s="364">
        <v>48.06</v>
      </c>
      <c r="I27" s="370">
        <f t="shared" si="11"/>
        <v>41.583333333333336</v>
      </c>
      <c r="J27" s="526"/>
    </row>
    <row r="28" spans="1:10" x14ac:dyDescent="0.25">
      <c r="A28" s="372">
        <v>42961</v>
      </c>
      <c r="B28" s="372">
        <v>42740</v>
      </c>
      <c r="C28" s="384" t="s">
        <v>225</v>
      </c>
      <c r="D28" s="385" t="s">
        <v>320</v>
      </c>
      <c r="E28" s="361" t="s">
        <v>128</v>
      </c>
      <c r="F28" s="362">
        <v>49.9</v>
      </c>
      <c r="G28" s="369">
        <f t="shared" ref="G28:G33" si="12">+F28-H28</f>
        <v>1.8399999999999963</v>
      </c>
      <c r="H28" s="364">
        <v>48.06</v>
      </c>
      <c r="I28" s="370">
        <f t="shared" ref="I28:I33" si="13">+F28/1.2</f>
        <v>41.583333333333336</v>
      </c>
      <c r="J28" s="370">
        <v>48.06</v>
      </c>
    </row>
    <row r="29" spans="1:10" x14ac:dyDescent="0.25">
      <c r="A29" s="523">
        <v>42961</v>
      </c>
      <c r="B29" s="372">
        <v>42899</v>
      </c>
      <c r="C29" s="373" t="s">
        <v>511</v>
      </c>
      <c r="D29" s="386" t="s">
        <v>512</v>
      </c>
      <c r="E29" s="361" t="s">
        <v>128</v>
      </c>
      <c r="F29" s="362">
        <v>49.9</v>
      </c>
      <c r="G29" s="369">
        <f t="shared" si="12"/>
        <v>1.8399999999999963</v>
      </c>
      <c r="H29" s="364">
        <v>48.06</v>
      </c>
      <c r="I29" s="370">
        <f t="shared" si="13"/>
        <v>41.583333333333336</v>
      </c>
      <c r="J29" s="525">
        <v>96.12</v>
      </c>
    </row>
    <row r="30" spans="1:10" x14ac:dyDescent="0.25">
      <c r="A30" s="524"/>
      <c r="B30" s="372">
        <v>42747</v>
      </c>
      <c r="C30" s="373" t="s">
        <v>507</v>
      </c>
      <c r="D30" s="380" t="s">
        <v>508</v>
      </c>
      <c r="E30" s="361" t="s">
        <v>128</v>
      </c>
      <c r="F30" s="362">
        <v>49.9</v>
      </c>
      <c r="G30" s="369">
        <f t="shared" si="12"/>
        <v>1.8399999999999963</v>
      </c>
      <c r="H30" s="364">
        <v>48.06</v>
      </c>
      <c r="I30" s="370">
        <f t="shared" si="13"/>
        <v>41.583333333333336</v>
      </c>
      <c r="J30" s="526"/>
    </row>
    <row r="31" spans="1:10" x14ac:dyDescent="0.25">
      <c r="A31" s="372">
        <v>42961</v>
      </c>
      <c r="B31" s="372">
        <v>42961</v>
      </c>
      <c r="C31" s="387" t="s">
        <v>587</v>
      </c>
      <c r="D31" s="367" t="s">
        <v>314</v>
      </c>
      <c r="E31" s="361" t="s">
        <v>128</v>
      </c>
      <c r="F31" s="362">
        <v>427.5</v>
      </c>
      <c r="G31" s="369">
        <f t="shared" si="12"/>
        <v>6.2400000000000091</v>
      </c>
      <c r="H31" s="370">
        <v>421.26</v>
      </c>
      <c r="I31" s="370">
        <f t="shared" si="13"/>
        <v>356.25</v>
      </c>
      <c r="J31" s="370">
        <v>421.26</v>
      </c>
    </row>
    <row r="32" spans="1:10" x14ac:dyDescent="0.25">
      <c r="A32" s="372">
        <v>42963</v>
      </c>
      <c r="B32" s="372">
        <v>42835</v>
      </c>
      <c r="C32" s="373" t="s">
        <v>322</v>
      </c>
      <c r="D32" s="40" t="s">
        <v>382</v>
      </c>
      <c r="E32" s="361" t="s">
        <v>128</v>
      </c>
      <c r="F32" s="362">
        <v>49.9</v>
      </c>
      <c r="G32" s="369">
        <f t="shared" si="12"/>
        <v>1.8399999999999963</v>
      </c>
      <c r="H32" s="364">
        <v>48.06</v>
      </c>
      <c r="I32" s="370">
        <f t="shared" si="13"/>
        <v>41.583333333333336</v>
      </c>
      <c r="J32" s="370">
        <v>48.06</v>
      </c>
    </row>
    <row r="33" spans="1:11" x14ac:dyDescent="0.25">
      <c r="A33" s="372">
        <v>42963</v>
      </c>
      <c r="B33" s="372">
        <v>42808</v>
      </c>
      <c r="C33" s="382" t="s">
        <v>317</v>
      </c>
      <c r="D33" s="373" t="s">
        <v>316</v>
      </c>
      <c r="E33" s="374" t="s">
        <v>11</v>
      </c>
      <c r="F33" s="362">
        <v>49.9</v>
      </c>
      <c r="G33" s="363">
        <f t="shared" si="12"/>
        <v>0</v>
      </c>
      <c r="H33" s="371">
        <v>49.9</v>
      </c>
      <c r="I33" s="370">
        <f t="shared" si="13"/>
        <v>41.583333333333336</v>
      </c>
      <c r="J33" s="371">
        <v>49.9</v>
      </c>
    </row>
    <row r="34" spans="1:11" x14ac:dyDescent="0.25">
      <c r="A34" s="372">
        <v>42964</v>
      </c>
      <c r="B34" s="88">
        <v>42737</v>
      </c>
      <c r="C34" s="366" t="s">
        <v>138</v>
      </c>
      <c r="D34" s="40" t="s">
        <v>139</v>
      </c>
      <c r="E34" s="374" t="s">
        <v>11</v>
      </c>
      <c r="F34" s="362">
        <v>49.9</v>
      </c>
      <c r="G34" s="363">
        <f>+F34-H34</f>
        <v>0</v>
      </c>
      <c r="H34" s="371">
        <v>49.9</v>
      </c>
      <c r="I34" s="370">
        <f>+F34/1.2</f>
        <v>41.583333333333336</v>
      </c>
      <c r="J34" s="371">
        <v>49.9</v>
      </c>
    </row>
    <row r="35" spans="1:11" x14ac:dyDescent="0.25">
      <c r="A35" s="372">
        <v>42964</v>
      </c>
      <c r="B35" s="541" t="s">
        <v>557</v>
      </c>
      <c r="C35" s="542"/>
      <c r="D35" s="543"/>
      <c r="E35" s="374" t="s">
        <v>202</v>
      </c>
      <c r="F35" s="362">
        <v>1000</v>
      </c>
      <c r="G35" s="369">
        <f t="shared" ref="G35:G38" si="14">+F35-H35</f>
        <v>1000</v>
      </c>
      <c r="H35" s="370"/>
      <c r="I35" s="370"/>
      <c r="J35" s="370"/>
    </row>
    <row r="36" spans="1:11" ht="15.75" x14ac:dyDescent="0.25">
      <c r="A36" s="372">
        <v>42968</v>
      </c>
      <c r="B36" s="372">
        <v>42737</v>
      </c>
      <c r="C36" s="388" t="s">
        <v>289</v>
      </c>
      <c r="D36" s="40" t="s">
        <v>290</v>
      </c>
      <c r="E36" s="361" t="s">
        <v>128</v>
      </c>
      <c r="F36" s="362">
        <v>49.9</v>
      </c>
      <c r="G36" s="369">
        <f t="shared" si="14"/>
        <v>1.8399999999999963</v>
      </c>
      <c r="H36" s="371">
        <v>48.06</v>
      </c>
      <c r="I36" s="370">
        <f t="shared" ref="I36" si="15">+F36/1.2</f>
        <v>41.583333333333336</v>
      </c>
      <c r="J36" s="370">
        <v>48.06</v>
      </c>
    </row>
    <row r="37" spans="1:11" x14ac:dyDescent="0.25">
      <c r="A37" s="372">
        <v>42968</v>
      </c>
      <c r="B37" s="372">
        <v>42968</v>
      </c>
      <c r="C37" s="544" t="s">
        <v>554</v>
      </c>
      <c r="D37" s="545"/>
      <c r="E37" s="545"/>
      <c r="F37" s="389">
        <v>500</v>
      </c>
      <c r="G37" s="369">
        <f t="shared" si="14"/>
        <v>0</v>
      </c>
      <c r="H37" s="390">
        <v>500</v>
      </c>
      <c r="I37" s="391">
        <v>500</v>
      </c>
      <c r="J37" s="391">
        <v>500</v>
      </c>
    </row>
    <row r="38" spans="1:11" x14ac:dyDescent="0.25">
      <c r="A38" s="372">
        <v>42970</v>
      </c>
      <c r="B38" s="358">
        <v>42836</v>
      </c>
      <c r="C38" s="383" t="s">
        <v>375</v>
      </c>
      <c r="D38" s="40" t="s">
        <v>227</v>
      </c>
      <c r="E38" s="361" t="s">
        <v>128</v>
      </c>
      <c r="F38" s="362">
        <v>49.9</v>
      </c>
      <c r="G38" s="369">
        <f t="shared" si="14"/>
        <v>1.8399999999999963</v>
      </c>
      <c r="H38" s="371">
        <v>48.06</v>
      </c>
      <c r="I38" s="370">
        <f t="shared" ref="I38" si="16">+F38/1.2</f>
        <v>41.583333333333336</v>
      </c>
      <c r="J38" s="371">
        <v>48.06</v>
      </c>
    </row>
    <row r="39" spans="1:11" x14ac:dyDescent="0.25">
      <c r="A39" s="372">
        <v>42970</v>
      </c>
      <c r="B39" s="88">
        <v>42948</v>
      </c>
      <c r="C39" s="375" t="s">
        <v>588</v>
      </c>
      <c r="D39" s="392" t="s">
        <v>133</v>
      </c>
      <c r="E39" s="374" t="s">
        <v>11</v>
      </c>
      <c r="F39" s="362">
        <v>400</v>
      </c>
      <c r="G39" s="369">
        <f>+F39-H39</f>
        <v>0</v>
      </c>
      <c r="H39" s="371">
        <v>400</v>
      </c>
      <c r="I39" s="370">
        <f>+F39/1.2</f>
        <v>333.33333333333337</v>
      </c>
      <c r="J39" s="371">
        <v>400</v>
      </c>
    </row>
    <row r="40" spans="1:11" x14ac:dyDescent="0.25">
      <c r="A40" s="393">
        <v>42972</v>
      </c>
      <c r="B40" s="352">
        <v>42878</v>
      </c>
      <c r="C40" s="394" t="s">
        <v>463</v>
      </c>
      <c r="D40" s="354" t="s">
        <v>456</v>
      </c>
      <c r="E40" s="395" t="s">
        <v>128</v>
      </c>
      <c r="F40" s="356">
        <v>49.9</v>
      </c>
      <c r="G40" s="357">
        <f t="shared" ref="G40:G41" si="17">+F40-H40</f>
        <v>1.8399999999999963</v>
      </c>
      <c r="H40" s="379">
        <v>48.06</v>
      </c>
      <c r="I40" s="355">
        <f t="shared" ref="I40:I41" si="18">+F40/1.2</f>
        <v>41.583333333333336</v>
      </c>
      <c r="J40" s="379">
        <v>48.06</v>
      </c>
    </row>
    <row r="41" spans="1:11" x14ac:dyDescent="0.25">
      <c r="A41" s="397">
        <v>42975</v>
      </c>
      <c r="B41" s="352">
        <v>42786</v>
      </c>
      <c r="C41" s="396" t="s">
        <v>294</v>
      </c>
      <c r="D41" s="111" t="s">
        <v>154</v>
      </c>
      <c r="E41" s="395" t="s">
        <v>128</v>
      </c>
      <c r="F41" s="356">
        <v>49.9</v>
      </c>
      <c r="G41" s="357">
        <f t="shared" si="17"/>
        <v>1.8399999999999963</v>
      </c>
      <c r="H41" s="379">
        <v>48.06</v>
      </c>
      <c r="I41" s="355">
        <f t="shared" si="18"/>
        <v>41.583333333333336</v>
      </c>
      <c r="J41" s="379">
        <v>48.06</v>
      </c>
    </row>
    <row r="42" spans="1:11" x14ac:dyDescent="0.25">
      <c r="A42" s="535">
        <v>42975</v>
      </c>
      <c r="B42" s="352">
        <v>42878</v>
      </c>
      <c r="C42" s="394" t="s">
        <v>464</v>
      </c>
      <c r="D42" s="111" t="s">
        <v>412</v>
      </c>
      <c r="E42" s="395" t="s">
        <v>128</v>
      </c>
      <c r="F42" s="356">
        <v>49.9</v>
      </c>
      <c r="G42" s="357">
        <f t="shared" ref="G42:G44" si="19">+F42-H42</f>
        <v>1.8399999999999963</v>
      </c>
      <c r="H42" s="379">
        <v>48.06</v>
      </c>
      <c r="I42" s="355">
        <f t="shared" ref="I42:I44" si="20">+F42/1.2</f>
        <v>41.583333333333336</v>
      </c>
      <c r="J42" s="538">
        <v>144.18</v>
      </c>
    </row>
    <row r="43" spans="1:11" x14ac:dyDescent="0.25">
      <c r="A43" s="536"/>
      <c r="B43" s="352">
        <v>42912</v>
      </c>
      <c r="C43" s="398" t="s">
        <v>541</v>
      </c>
      <c r="D43" s="354" t="s">
        <v>522</v>
      </c>
      <c r="E43" s="395" t="s">
        <v>128</v>
      </c>
      <c r="F43" s="356">
        <v>49.9</v>
      </c>
      <c r="G43" s="357">
        <f t="shared" si="19"/>
        <v>1.8399999999999963</v>
      </c>
      <c r="H43" s="379">
        <v>48.06</v>
      </c>
      <c r="I43" s="355">
        <f t="shared" si="20"/>
        <v>41.583333333333336</v>
      </c>
      <c r="J43" s="539"/>
    </row>
    <row r="44" spans="1:11" x14ac:dyDescent="0.25">
      <c r="A44" s="537"/>
      <c r="B44" s="393">
        <v>42769</v>
      </c>
      <c r="C44" s="399" t="s">
        <v>297</v>
      </c>
      <c r="D44" s="111" t="s">
        <v>424</v>
      </c>
      <c r="E44" s="395" t="s">
        <v>128</v>
      </c>
      <c r="F44" s="356">
        <v>49.9</v>
      </c>
      <c r="G44" s="357">
        <f t="shared" si="19"/>
        <v>1.8399999999999963</v>
      </c>
      <c r="H44" s="379">
        <v>48.06</v>
      </c>
      <c r="I44" s="355">
        <f t="shared" si="20"/>
        <v>41.583333333333336</v>
      </c>
      <c r="J44" s="540"/>
      <c r="K44" s="346"/>
    </row>
    <row r="45" spans="1:11" ht="17.25" x14ac:dyDescent="0.3">
      <c r="A45" s="393">
        <v>42976</v>
      </c>
      <c r="B45" s="352">
        <v>42878</v>
      </c>
      <c r="C45" s="353" t="s">
        <v>466</v>
      </c>
      <c r="D45" s="401" t="s">
        <v>470</v>
      </c>
      <c r="E45" s="395" t="s">
        <v>128</v>
      </c>
      <c r="F45" s="356">
        <v>49.9</v>
      </c>
      <c r="G45" s="357">
        <f>+F45-H45</f>
        <v>1.8399999999999963</v>
      </c>
      <c r="H45" s="379">
        <v>48.06</v>
      </c>
      <c r="I45" s="355">
        <f>+F45/1.2</f>
        <v>41.583333333333336</v>
      </c>
      <c r="J45" s="379">
        <v>48.06</v>
      </c>
      <c r="K45" s="346"/>
    </row>
    <row r="46" spans="1:11" ht="17.25" x14ac:dyDescent="0.3">
      <c r="A46" s="535">
        <v>42977</v>
      </c>
      <c r="B46" s="352">
        <v>42737</v>
      </c>
      <c r="C46" s="354" t="s">
        <v>220</v>
      </c>
      <c r="D46" s="402" t="s">
        <v>474</v>
      </c>
      <c r="E46" s="395" t="s">
        <v>128</v>
      </c>
      <c r="F46" s="356">
        <v>49.9</v>
      </c>
      <c r="G46" s="357">
        <f t="shared" ref="G46:G50" si="21">+F46-H46</f>
        <v>1.8399999999999963</v>
      </c>
      <c r="H46" s="379">
        <v>48.06</v>
      </c>
      <c r="I46" s="355">
        <f t="shared" ref="I46:I50" si="22">+F46/1.2</f>
        <v>41.583333333333336</v>
      </c>
      <c r="J46" s="538">
        <v>144.18</v>
      </c>
    </row>
    <row r="47" spans="1:11" x14ac:dyDescent="0.25">
      <c r="A47" s="536"/>
      <c r="B47" s="352">
        <v>42913</v>
      </c>
      <c r="C47" s="353" t="s">
        <v>524</v>
      </c>
      <c r="D47" s="354" t="s">
        <v>525</v>
      </c>
      <c r="E47" s="395" t="s">
        <v>128</v>
      </c>
      <c r="F47" s="356">
        <v>49.9</v>
      </c>
      <c r="G47" s="357">
        <f t="shared" si="21"/>
        <v>1.8399999999999963</v>
      </c>
      <c r="H47" s="379">
        <v>48.06</v>
      </c>
      <c r="I47" s="355">
        <f t="shared" si="22"/>
        <v>41.583333333333336</v>
      </c>
      <c r="J47" s="539"/>
    </row>
    <row r="48" spans="1:11" x14ac:dyDescent="0.25">
      <c r="A48" s="537"/>
      <c r="B48" s="352">
        <v>42791</v>
      </c>
      <c r="C48" s="354" t="s">
        <v>301</v>
      </c>
      <c r="D48" s="403" t="s">
        <v>127</v>
      </c>
      <c r="E48" s="395" t="s">
        <v>128</v>
      </c>
      <c r="F48" s="356">
        <v>49.9</v>
      </c>
      <c r="G48" s="357">
        <f t="shared" si="21"/>
        <v>1.8399999999999963</v>
      </c>
      <c r="H48" s="379">
        <v>48.06</v>
      </c>
      <c r="I48" s="355">
        <f t="shared" si="22"/>
        <v>41.583333333333336</v>
      </c>
      <c r="J48" s="540"/>
    </row>
    <row r="49" spans="1:101" x14ac:dyDescent="0.25">
      <c r="A49" s="393">
        <v>42978</v>
      </c>
      <c r="B49" s="352">
        <v>42849</v>
      </c>
      <c r="C49" s="404" t="s">
        <v>472</v>
      </c>
      <c r="D49" s="405" t="s">
        <v>473</v>
      </c>
      <c r="E49" s="395" t="s">
        <v>128</v>
      </c>
      <c r="F49" s="356">
        <v>49.9</v>
      </c>
      <c r="G49" s="357">
        <f t="shared" si="21"/>
        <v>1.8399999999999963</v>
      </c>
      <c r="H49" s="400">
        <v>48.06</v>
      </c>
      <c r="I49" s="355">
        <f t="shared" si="22"/>
        <v>41.583333333333336</v>
      </c>
      <c r="J49" s="400">
        <v>48.06</v>
      </c>
    </row>
    <row r="50" spans="1:101" x14ac:dyDescent="0.25">
      <c r="A50" s="393">
        <v>42978</v>
      </c>
      <c r="B50" s="352">
        <v>42972</v>
      </c>
      <c r="C50" s="353" t="s">
        <v>601</v>
      </c>
      <c r="D50" s="111" t="s">
        <v>434</v>
      </c>
      <c r="E50" s="395" t="s">
        <v>128</v>
      </c>
      <c r="F50" s="356">
        <v>180</v>
      </c>
      <c r="G50" s="357">
        <f t="shared" si="21"/>
        <v>2.7400000000000091</v>
      </c>
      <c r="H50" s="400">
        <v>177.26</v>
      </c>
      <c r="I50" s="355">
        <f t="shared" si="22"/>
        <v>150</v>
      </c>
      <c r="J50" s="400">
        <f>+F50</f>
        <v>180</v>
      </c>
    </row>
    <row r="51" spans="1:101" x14ac:dyDescent="0.25">
      <c r="A51" s="338"/>
      <c r="B51" s="337"/>
      <c r="C51" s="165"/>
      <c r="D51" s="43"/>
      <c r="E51" s="331"/>
      <c r="F51" s="256"/>
      <c r="G51" s="33">
        <f>+F51-H51</f>
        <v>0</v>
      </c>
      <c r="H51" s="351"/>
      <c r="I51" s="336">
        <f>+F51/1.2</f>
        <v>0</v>
      </c>
      <c r="J51" s="333"/>
      <c r="K51" s="43">
        <v>646.13</v>
      </c>
    </row>
    <row r="52" spans="1:101" x14ac:dyDescent="0.25">
      <c r="A52" s="338"/>
      <c r="B52" s="337"/>
      <c r="C52" s="118"/>
      <c r="D52" s="43"/>
      <c r="E52" s="331"/>
      <c r="F52" s="256"/>
      <c r="G52" s="327">
        <f t="shared" ref="G52:G63" si="23">+F52-H52</f>
        <v>0</v>
      </c>
      <c r="H52" s="351"/>
      <c r="I52" s="336">
        <f t="shared" ref="I52:I63" si="24">+F52/1.2</f>
        <v>0</v>
      </c>
      <c r="J52" s="484"/>
    </row>
    <row r="53" spans="1:101" x14ac:dyDescent="0.25">
      <c r="A53" s="338"/>
      <c r="B53" s="337"/>
      <c r="C53" s="212"/>
      <c r="D53" s="107"/>
      <c r="E53" s="331"/>
      <c r="F53" s="256"/>
      <c r="G53" s="327">
        <f t="shared" si="23"/>
        <v>0</v>
      </c>
      <c r="H53" s="351"/>
      <c r="I53" s="336">
        <f t="shared" si="24"/>
        <v>0</v>
      </c>
      <c r="J53" s="486"/>
    </row>
    <row r="54" spans="1:101" ht="17.25" x14ac:dyDescent="0.3">
      <c r="A54" s="338"/>
      <c r="B54" s="337"/>
      <c r="C54" s="126"/>
      <c r="D54" s="319"/>
      <c r="E54" s="331"/>
      <c r="F54" s="256"/>
      <c r="G54" s="33">
        <f>+F54-H54</f>
        <v>0</v>
      </c>
      <c r="H54" s="351"/>
      <c r="I54" s="336">
        <f>+F54/1.2</f>
        <v>0</v>
      </c>
      <c r="J54" s="333"/>
    </row>
    <row r="55" spans="1:101" s="43" customFormat="1" x14ac:dyDescent="0.25">
      <c r="A55" s="338"/>
      <c r="B55" s="337"/>
      <c r="C55" s="107"/>
      <c r="D55" s="138"/>
      <c r="E55" s="331"/>
      <c r="F55" s="256"/>
      <c r="G55" s="33">
        <f>+F55-H55</f>
        <v>0</v>
      </c>
      <c r="H55" s="351"/>
      <c r="I55" s="336">
        <f>+F55/1.2</f>
        <v>0</v>
      </c>
      <c r="J55" s="484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  <c r="AG55" s="132"/>
      <c r="AH55" s="132"/>
      <c r="AI55" s="132"/>
      <c r="AJ55" s="132"/>
      <c r="AK55" s="132"/>
      <c r="AL55" s="132"/>
      <c r="AM55" s="132"/>
      <c r="AN55" s="132"/>
      <c r="AO55" s="132"/>
      <c r="AP55" s="132"/>
      <c r="AQ55" s="132"/>
      <c r="AR55" s="132"/>
      <c r="AS55" s="132"/>
      <c r="AT55" s="132"/>
      <c r="AU55" s="132"/>
      <c r="AV55" s="132"/>
      <c r="AW55" s="132"/>
      <c r="AX55" s="132"/>
      <c r="AY55" s="132"/>
      <c r="AZ55" s="132"/>
      <c r="BA55" s="132"/>
      <c r="BB55" s="132"/>
      <c r="BC55" s="132"/>
      <c r="BD55" s="132"/>
      <c r="BE55" s="132"/>
      <c r="BF55" s="132"/>
      <c r="BG55" s="132"/>
      <c r="BH55" s="132"/>
      <c r="BI55" s="132"/>
      <c r="BJ55" s="132"/>
      <c r="BK55" s="132"/>
      <c r="BL55" s="132"/>
      <c r="BM55" s="132"/>
      <c r="BN55" s="132"/>
      <c r="BO55" s="132"/>
      <c r="BP55" s="132"/>
      <c r="BQ55" s="132"/>
      <c r="BR55" s="132"/>
      <c r="BS55" s="132"/>
      <c r="BT55" s="132"/>
      <c r="BU55" s="132"/>
      <c r="BV55" s="132"/>
      <c r="BW55" s="132"/>
      <c r="BX55" s="132"/>
      <c r="BY55" s="132"/>
      <c r="BZ55" s="132"/>
      <c r="CA55" s="132"/>
      <c r="CB55" s="132"/>
      <c r="CC55" s="132"/>
      <c r="CD55" s="132"/>
      <c r="CE55" s="132"/>
      <c r="CF55" s="132"/>
      <c r="CG55" s="132"/>
      <c r="CH55" s="132"/>
      <c r="CI55" s="132"/>
      <c r="CJ55" s="132"/>
      <c r="CK55" s="132"/>
      <c r="CL55" s="132"/>
      <c r="CM55" s="132"/>
      <c r="CN55" s="132"/>
      <c r="CO55" s="132"/>
      <c r="CP55" s="132"/>
      <c r="CQ55" s="132"/>
      <c r="CR55" s="132"/>
      <c r="CS55" s="132"/>
      <c r="CT55" s="132"/>
      <c r="CU55" s="132"/>
      <c r="CV55" s="132"/>
      <c r="CW55" s="132"/>
    </row>
    <row r="56" spans="1:101" x14ac:dyDescent="0.25">
      <c r="A56" s="338"/>
      <c r="B56" s="337"/>
      <c r="C56" s="126"/>
      <c r="D56" s="210"/>
      <c r="E56" s="331"/>
      <c r="F56" s="256"/>
      <c r="G56" s="33">
        <f>+F56-H56</f>
        <v>0</v>
      </c>
      <c r="H56" s="351"/>
      <c r="I56" s="336">
        <f>+F56/1.2</f>
        <v>0</v>
      </c>
      <c r="J56" s="485"/>
    </row>
    <row r="57" spans="1:101" ht="17.25" x14ac:dyDescent="0.3">
      <c r="A57" s="338"/>
      <c r="B57" s="337"/>
      <c r="C57" s="107"/>
      <c r="D57" s="318"/>
      <c r="E57" s="331"/>
      <c r="F57" s="256"/>
      <c r="G57" s="33">
        <f>+F57-H57</f>
        <v>0</v>
      </c>
      <c r="H57" s="351"/>
      <c r="I57" s="336">
        <f>+F57/1.2</f>
        <v>0</v>
      </c>
      <c r="J57" s="485"/>
    </row>
    <row r="58" spans="1:101" x14ac:dyDescent="0.25">
      <c r="A58" s="338"/>
      <c r="B58" s="337"/>
      <c r="C58" s="126"/>
      <c r="D58" s="107"/>
      <c r="E58" s="331"/>
      <c r="F58" s="256"/>
      <c r="G58" s="33">
        <f>+F58-H58</f>
        <v>0</v>
      </c>
      <c r="H58" s="351"/>
      <c r="I58" s="336">
        <f>+F58/1.2</f>
        <v>0</v>
      </c>
      <c r="J58" s="486"/>
    </row>
    <row r="59" spans="1:101" x14ac:dyDescent="0.25">
      <c r="A59" s="338"/>
      <c r="B59" s="337"/>
      <c r="C59" s="126"/>
      <c r="D59" s="107"/>
      <c r="E59" s="35"/>
      <c r="F59" s="256"/>
      <c r="G59" s="33">
        <f t="shared" si="23"/>
        <v>0</v>
      </c>
      <c r="H59" s="351"/>
      <c r="I59" s="336">
        <f t="shared" si="24"/>
        <v>0</v>
      </c>
      <c r="J59" s="333"/>
    </row>
    <row r="60" spans="1:101" x14ac:dyDescent="0.25">
      <c r="A60" s="338"/>
      <c r="B60" s="337"/>
      <c r="C60" s="43"/>
      <c r="D60" s="184"/>
      <c r="E60" s="331"/>
      <c r="F60" s="256"/>
      <c r="G60" s="33">
        <f t="shared" si="23"/>
        <v>0</v>
      </c>
      <c r="H60" s="333"/>
      <c r="I60" s="336">
        <f t="shared" si="24"/>
        <v>0</v>
      </c>
      <c r="J60" s="333"/>
    </row>
    <row r="61" spans="1:101" x14ac:dyDescent="0.25">
      <c r="A61" s="338"/>
      <c r="B61" s="337"/>
      <c r="C61" s="126"/>
      <c r="D61" s="210"/>
      <c r="E61" s="331"/>
      <c r="F61" s="256"/>
      <c r="G61" s="33">
        <f t="shared" si="23"/>
        <v>0</v>
      </c>
      <c r="H61" s="336"/>
      <c r="I61" s="336">
        <f t="shared" si="24"/>
        <v>0</v>
      </c>
      <c r="J61" s="333"/>
    </row>
    <row r="62" spans="1:101" x14ac:dyDescent="0.25">
      <c r="A62" s="338"/>
      <c r="B62" s="337"/>
      <c r="C62" s="118"/>
      <c r="D62" s="43"/>
      <c r="E62" s="35"/>
      <c r="F62" s="254"/>
      <c r="G62" s="33">
        <f t="shared" si="23"/>
        <v>0</v>
      </c>
      <c r="H62" s="336"/>
      <c r="I62" s="336">
        <f t="shared" si="24"/>
        <v>0</v>
      </c>
      <c r="J62" s="336"/>
    </row>
    <row r="63" spans="1:101" x14ac:dyDescent="0.25">
      <c r="A63" s="338"/>
      <c r="B63" s="337"/>
      <c r="C63" s="43"/>
      <c r="D63" s="43"/>
      <c r="E63" s="331"/>
      <c r="F63" s="256"/>
      <c r="G63" s="33">
        <f t="shared" si="23"/>
        <v>0</v>
      </c>
      <c r="H63" s="333"/>
      <c r="I63" s="336">
        <f t="shared" si="24"/>
        <v>0</v>
      </c>
      <c r="J63" s="329"/>
    </row>
    <row r="64" spans="1:101" x14ac:dyDescent="0.25">
      <c r="A64" s="325"/>
      <c r="B64" s="337"/>
      <c r="C64" s="126"/>
      <c r="D64" s="185"/>
      <c r="E64" s="35"/>
      <c r="F64" s="254"/>
      <c r="G64" s="33">
        <f t="shared" si="2"/>
        <v>0</v>
      </c>
      <c r="H64" s="336"/>
      <c r="I64" s="336">
        <f t="shared" si="3"/>
        <v>0</v>
      </c>
      <c r="J64" s="326"/>
    </row>
    <row r="65" spans="1:10" x14ac:dyDescent="0.25">
      <c r="A65" s="338"/>
      <c r="B65" s="337"/>
      <c r="C65" s="167"/>
      <c r="D65" s="43"/>
      <c r="E65" s="331"/>
      <c r="F65" s="256"/>
      <c r="G65" s="33">
        <f t="shared" si="2"/>
        <v>0</v>
      </c>
      <c r="H65" s="336"/>
      <c r="I65" s="336">
        <f t="shared" si="3"/>
        <v>0</v>
      </c>
      <c r="J65" s="332"/>
    </row>
    <row r="66" spans="1:10" x14ac:dyDescent="0.25">
      <c r="A66" s="338"/>
      <c r="B66" s="337"/>
      <c r="C66" s="118"/>
      <c r="D66" s="43"/>
      <c r="E66" s="257"/>
      <c r="F66" s="254"/>
      <c r="G66" s="33">
        <f t="shared" si="2"/>
        <v>0</v>
      </c>
      <c r="H66" s="336"/>
      <c r="I66" s="336">
        <f t="shared" si="3"/>
        <v>0</v>
      </c>
      <c r="J66" s="326"/>
    </row>
    <row r="67" spans="1:10" x14ac:dyDescent="0.25">
      <c r="A67" s="338"/>
      <c r="B67" s="43"/>
      <c r="C67" s="126"/>
      <c r="D67" s="185"/>
      <c r="E67" s="257"/>
      <c r="F67" s="254"/>
      <c r="G67" s="33">
        <f t="shared" si="2"/>
        <v>0</v>
      </c>
      <c r="H67" s="336"/>
      <c r="I67" s="336">
        <f t="shared" si="3"/>
        <v>0</v>
      </c>
      <c r="J67" s="326"/>
    </row>
    <row r="68" spans="1:10" x14ac:dyDescent="0.25">
      <c r="A68" s="338"/>
      <c r="B68" s="43"/>
      <c r="C68" s="35"/>
      <c r="D68" s="43"/>
      <c r="E68" s="257"/>
      <c r="F68" s="254"/>
      <c r="G68" s="33">
        <f t="shared" si="2"/>
        <v>0</v>
      </c>
      <c r="H68" s="336"/>
      <c r="I68" s="336">
        <f t="shared" si="3"/>
        <v>0</v>
      </c>
      <c r="J68" s="326"/>
    </row>
    <row r="69" spans="1:10" x14ac:dyDescent="0.25">
      <c r="A69" s="338"/>
      <c r="B69" s="43"/>
      <c r="C69" s="126"/>
      <c r="D69" s="43"/>
      <c r="E69" s="257"/>
      <c r="F69" s="254"/>
      <c r="G69" s="33">
        <f t="shared" si="2"/>
        <v>0</v>
      </c>
      <c r="H69" s="336"/>
      <c r="I69" s="336">
        <f t="shared" si="3"/>
        <v>0</v>
      </c>
      <c r="J69" s="326"/>
    </row>
    <row r="70" spans="1:10" x14ac:dyDescent="0.25">
      <c r="A70" s="338"/>
      <c r="B70" s="43"/>
      <c r="C70" s="126"/>
      <c r="D70" s="43"/>
      <c r="E70" s="257"/>
      <c r="F70" s="254"/>
      <c r="G70" s="33">
        <f t="shared" si="2"/>
        <v>0</v>
      </c>
      <c r="H70" s="336"/>
      <c r="I70" s="336">
        <f t="shared" si="3"/>
        <v>0</v>
      </c>
      <c r="J70" s="326"/>
    </row>
    <row r="71" spans="1:10" x14ac:dyDescent="0.25">
      <c r="A71" s="338"/>
      <c r="B71" s="337"/>
      <c r="C71" s="126"/>
      <c r="D71" s="43"/>
      <c r="E71" s="257"/>
      <c r="F71" s="254"/>
      <c r="G71" s="33">
        <f t="shared" si="2"/>
        <v>0</v>
      </c>
      <c r="H71" s="336"/>
      <c r="I71" s="336">
        <f t="shared" si="3"/>
        <v>0</v>
      </c>
      <c r="J71" s="326"/>
    </row>
    <row r="72" spans="1:10" x14ac:dyDescent="0.25">
      <c r="A72" s="338"/>
      <c r="B72" s="43"/>
      <c r="C72" s="107"/>
      <c r="D72" s="43"/>
      <c r="E72" s="257"/>
      <c r="F72" s="254"/>
      <c r="G72" s="33">
        <f t="shared" si="2"/>
        <v>0</v>
      </c>
      <c r="H72" s="336">
        <v>0</v>
      </c>
      <c r="I72" s="336">
        <f t="shared" si="3"/>
        <v>0</v>
      </c>
      <c r="J72" s="326"/>
    </row>
    <row r="73" spans="1:10" x14ac:dyDescent="0.25">
      <c r="A73" s="338"/>
      <c r="B73" s="43"/>
      <c r="C73" s="35"/>
      <c r="D73" s="43"/>
      <c r="E73" s="257"/>
      <c r="F73" s="254"/>
      <c r="G73" s="33">
        <f t="shared" si="2"/>
        <v>0</v>
      </c>
      <c r="H73" s="336"/>
      <c r="I73" s="336">
        <f t="shared" si="3"/>
        <v>0</v>
      </c>
      <c r="J73" s="326"/>
    </row>
    <row r="74" spans="1:10" x14ac:dyDescent="0.25">
      <c r="A74" s="338"/>
      <c r="B74" s="43"/>
      <c r="C74" s="35"/>
      <c r="D74" s="43"/>
      <c r="E74" s="35"/>
      <c r="F74" s="254"/>
      <c r="G74" s="33">
        <f t="shared" si="2"/>
        <v>0</v>
      </c>
      <c r="H74" s="336"/>
      <c r="I74" s="336">
        <f t="shared" si="3"/>
        <v>0</v>
      </c>
      <c r="J74" s="326"/>
    </row>
    <row r="75" spans="1:10" x14ac:dyDescent="0.25">
      <c r="A75" s="338"/>
      <c r="B75" s="43"/>
      <c r="C75" s="35"/>
      <c r="D75" s="43"/>
      <c r="E75" s="35"/>
      <c r="F75" s="254"/>
      <c r="G75" s="33">
        <f t="shared" ref="G75" si="25">+F75-H75</f>
        <v>0</v>
      </c>
      <c r="H75" s="336"/>
      <c r="I75" s="336">
        <f t="shared" ref="I75" si="26">+F75/1.2</f>
        <v>0</v>
      </c>
      <c r="J75" s="326"/>
    </row>
    <row r="76" spans="1:10" x14ac:dyDescent="0.25">
      <c r="A76" s="338"/>
    </row>
    <row r="77" spans="1:10" x14ac:dyDescent="0.25">
      <c r="E77" s="43" t="s">
        <v>124</v>
      </c>
      <c r="F77" s="326">
        <f>+SUM(F7:F75)</f>
        <v>5564.0499999999975</v>
      </c>
      <c r="G77" s="336">
        <f>+SUM(G7:G75)</f>
        <v>1064.899999999999</v>
      </c>
      <c r="H77" s="336">
        <f>+SUM(H7:H75)</f>
        <v>4499.1500000000015</v>
      </c>
      <c r="I77" s="326">
        <f>+SUM(I7:I75)</f>
        <v>3886.7083333333348</v>
      </c>
      <c r="J77" s="411">
        <f>+I8+I16+I31+I39+I50</f>
        <v>1373.9583333333335</v>
      </c>
    </row>
    <row r="79" spans="1:10" x14ac:dyDescent="0.25">
      <c r="E79" s="43" t="s">
        <v>125</v>
      </c>
      <c r="F79" s="326"/>
      <c r="G79" s="43"/>
      <c r="H79" s="347">
        <f>+H77-I77</f>
        <v>612.44166666666661</v>
      </c>
      <c r="I79" s="326"/>
    </row>
    <row r="85" spans="4:15" ht="15.75" thickBot="1" x14ac:dyDescent="0.3">
      <c r="E85" s="323"/>
      <c r="F85" s="132"/>
      <c r="I85" s="132"/>
      <c r="J85" s="323"/>
      <c r="O85" s="323"/>
    </row>
    <row r="86" spans="4:15" ht="15.75" thickBot="1" x14ac:dyDescent="0.3">
      <c r="D86" s="24"/>
      <c r="E86" s="25"/>
      <c r="F86" s="25"/>
      <c r="G86" s="25"/>
      <c r="H86" s="26"/>
      <c r="I86" s="132"/>
      <c r="J86" s="323"/>
      <c r="O86" s="323"/>
    </row>
    <row r="87" spans="4:15" x14ac:dyDescent="0.25">
      <c r="E87" s="323"/>
      <c r="F87" s="132"/>
      <c r="I87" s="132"/>
      <c r="J87" s="323"/>
      <c r="O87" s="323"/>
    </row>
    <row r="88" spans="4:15" x14ac:dyDescent="0.25">
      <c r="E88" s="323"/>
      <c r="F88" s="132"/>
      <c r="I88" s="132"/>
      <c r="J88" s="323"/>
      <c r="O88" s="323"/>
    </row>
    <row r="89" spans="4:15" x14ac:dyDescent="0.25">
      <c r="E89" s="323"/>
      <c r="F89" s="132"/>
      <c r="I89" s="132"/>
      <c r="J89" s="323"/>
      <c r="O89" s="323"/>
    </row>
    <row r="90" spans="4:15" x14ac:dyDescent="0.25">
      <c r="E90" s="323"/>
      <c r="F90" s="132"/>
      <c r="I90" s="132"/>
      <c r="J90" s="323"/>
      <c r="O90" s="323"/>
    </row>
    <row r="91" spans="4:15" x14ac:dyDescent="0.25">
      <c r="E91" s="323"/>
      <c r="F91" s="132"/>
      <c r="I91" s="132"/>
      <c r="J91" s="323"/>
      <c r="O91" s="323"/>
    </row>
    <row r="92" spans="4:15" x14ac:dyDescent="0.25">
      <c r="E92" s="323"/>
      <c r="F92" s="132"/>
      <c r="I92" s="132"/>
      <c r="J92" s="323"/>
      <c r="O92" s="323"/>
    </row>
    <row r="93" spans="4:15" x14ac:dyDescent="0.25">
      <c r="E93" s="323"/>
      <c r="F93" s="132"/>
      <c r="I93" s="132"/>
      <c r="J93" s="323"/>
      <c r="O93" s="323"/>
    </row>
    <row r="94" spans="4:15" x14ac:dyDescent="0.25">
      <c r="E94" s="323"/>
      <c r="F94" s="132"/>
      <c r="I94" s="132"/>
      <c r="J94" s="323"/>
      <c r="O94" s="323"/>
    </row>
    <row r="95" spans="4:15" x14ac:dyDescent="0.25">
      <c r="E95" s="323"/>
      <c r="F95" s="132"/>
      <c r="I95" s="132"/>
      <c r="J95" s="323"/>
      <c r="O95" s="323"/>
    </row>
    <row r="96" spans="4:15" x14ac:dyDescent="0.25">
      <c r="E96" s="323"/>
      <c r="F96" s="132"/>
      <c r="I96" s="132"/>
      <c r="J96" s="323"/>
      <c r="O96" s="323"/>
    </row>
    <row r="97" spans="5:15" x14ac:dyDescent="0.25">
      <c r="E97" s="323"/>
      <c r="F97" s="132"/>
      <c r="I97" s="132"/>
      <c r="J97" s="323"/>
      <c r="O97" s="323"/>
    </row>
    <row r="98" spans="5:15" x14ac:dyDescent="0.25">
      <c r="E98" s="323"/>
      <c r="F98" s="132"/>
      <c r="I98" s="132"/>
      <c r="J98" s="323"/>
      <c r="O98" s="323"/>
    </row>
    <row r="99" spans="5:15" x14ac:dyDescent="0.25">
      <c r="E99" s="323"/>
      <c r="F99" s="132"/>
      <c r="I99" s="132"/>
      <c r="J99" s="323"/>
      <c r="O99" s="323"/>
    </row>
    <row r="100" spans="5:15" x14ac:dyDescent="0.25">
      <c r="E100" s="323"/>
      <c r="F100" s="132"/>
      <c r="I100" s="132"/>
      <c r="J100" s="323"/>
      <c r="O100" s="323"/>
    </row>
    <row r="101" spans="5:15" x14ac:dyDescent="0.25">
      <c r="E101" s="323"/>
      <c r="F101" s="132"/>
      <c r="I101" s="132"/>
      <c r="J101" s="323"/>
      <c r="O101" s="323"/>
    </row>
    <row r="102" spans="5:15" x14ac:dyDescent="0.25">
      <c r="E102" s="323"/>
      <c r="F102" s="132"/>
      <c r="I102" s="132"/>
      <c r="J102" s="323"/>
      <c r="O102" s="323"/>
    </row>
    <row r="103" spans="5:15" x14ac:dyDescent="0.25">
      <c r="E103" s="323"/>
      <c r="F103" s="132"/>
      <c r="I103" s="132"/>
      <c r="J103" s="323"/>
      <c r="O103" s="323"/>
    </row>
    <row r="104" spans="5:15" x14ac:dyDescent="0.25">
      <c r="E104" s="323"/>
      <c r="F104" s="132"/>
      <c r="I104" s="132"/>
      <c r="J104" s="323"/>
      <c r="O104" s="323"/>
    </row>
    <row r="105" spans="5:15" x14ac:dyDescent="0.25">
      <c r="E105" s="323"/>
      <c r="F105" s="132"/>
      <c r="I105" s="132"/>
      <c r="J105" s="323"/>
      <c r="O105" s="323"/>
    </row>
    <row r="106" spans="5:15" x14ac:dyDescent="0.25">
      <c r="E106" s="323"/>
      <c r="F106" s="132"/>
      <c r="I106" s="132"/>
      <c r="J106" s="323"/>
      <c r="O106" s="323"/>
    </row>
    <row r="107" spans="5:15" x14ac:dyDescent="0.25">
      <c r="E107" s="323"/>
      <c r="F107" s="132"/>
      <c r="I107" s="132"/>
      <c r="J107" s="323"/>
      <c r="O107" s="323"/>
    </row>
    <row r="108" spans="5:15" x14ac:dyDescent="0.25">
      <c r="E108" s="323"/>
      <c r="F108" s="132"/>
      <c r="I108" s="132"/>
      <c r="J108" s="323"/>
      <c r="O108" s="323"/>
    </row>
    <row r="109" spans="5:15" x14ac:dyDescent="0.25">
      <c r="E109" s="323"/>
      <c r="F109" s="132"/>
      <c r="I109" s="132"/>
      <c r="J109" s="323"/>
      <c r="O109" s="323"/>
    </row>
    <row r="110" spans="5:15" x14ac:dyDescent="0.25">
      <c r="E110" s="323"/>
      <c r="F110" s="132"/>
      <c r="I110" s="132"/>
      <c r="J110" s="323"/>
      <c r="O110" s="323"/>
    </row>
    <row r="111" spans="5:15" x14ac:dyDescent="0.25">
      <c r="E111" s="323"/>
      <c r="F111" s="132"/>
      <c r="I111" s="132"/>
      <c r="J111" s="323"/>
      <c r="O111" s="323"/>
    </row>
    <row r="112" spans="5:15" x14ac:dyDescent="0.25">
      <c r="E112" s="323"/>
      <c r="F112" s="132"/>
      <c r="I112" s="132"/>
      <c r="J112" s="323"/>
      <c r="O112" s="323"/>
    </row>
    <row r="113" spans="5:15" x14ac:dyDescent="0.25">
      <c r="E113" s="323"/>
      <c r="F113" s="132"/>
      <c r="I113" s="132"/>
      <c r="J113" s="323"/>
      <c r="O113" s="323"/>
    </row>
    <row r="114" spans="5:15" x14ac:dyDescent="0.25">
      <c r="E114" s="323"/>
      <c r="F114" s="132"/>
      <c r="I114" s="132"/>
      <c r="J114" s="323"/>
      <c r="O114" s="323"/>
    </row>
    <row r="115" spans="5:15" x14ac:dyDescent="0.25">
      <c r="E115" s="323"/>
      <c r="F115" s="132"/>
      <c r="I115" s="132"/>
      <c r="J115" s="323"/>
      <c r="O115" s="323"/>
    </row>
    <row r="116" spans="5:15" x14ac:dyDescent="0.25">
      <c r="E116" s="323"/>
      <c r="F116" s="132"/>
      <c r="I116" s="132"/>
      <c r="J116" s="323"/>
      <c r="O116" s="323"/>
    </row>
    <row r="117" spans="5:15" x14ac:dyDescent="0.25">
      <c r="E117" s="323"/>
      <c r="F117" s="132"/>
      <c r="I117" s="132"/>
      <c r="J117" s="323"/>
      <c r="O117" s="323"/>
    </row>
    <row r="118" spans="5:15" x14ac:dyDescent="0.25">
      <c r="E118" s="323"/>
      <c r="F118" s="132"/>
      <c r="I118" s="132"/>
      <c r="J118" s="323"/>
      <c r="O118" s="323"/>
    </row>
    <row r="119" spans="5:15" x14ac:dyDescent="0.25">
      <c r="E119" s="323"/>
      <c r="F119" s="132"/>
      <c r="I119" s="132"/>
      <c r="J119" s="323"/>
      <c r="O119" s="323"/>
    </row>
    <row r="120" spans="5:15" x14ac:dyDescent="0.25">
      <c r="E120" s="323"/>
      <c r="F120" s="132"/>
      <c r="I120" s="132"/>
      <c r="J120" s="323"/>
      <c r="O120" s="323"/>
    </row>
    <row r="121" spans="5:15" x14ac:dyDescent="0.25">
      <c r="E121" s="323"/>
      <c r="F121" s="132"/>
      <c r="I121" s="132"/>
      <c r="J121" s="323"/>
      <c r="O121" s="323"/>
    </row>
    <row r="122" spans="5:15" x14ac:dyDescent="0.25">
      <c r="E122" s="323"/>
      <c r="F122" s="132"/>
      <c r="I122" s="132"/>
      <c r="J122" s="323"/>
      <c r="O122" s="323"/>
    </row>
    <row r="123" spans="5:15" x14ac:dyDescent="0.25">
      <c r="E123" s="323"/>
      <c r="F123" s="132"/>
      <c r="I123" s="132"/>
      <c r="J123" s="323"/>
      <c r="O123" s="323"/>
    </row>
    <row r="124" spans="5:15" x14ac:dyDescent="0.25">
      <c r="E124" s="323"/>
      <c r="F124" s="132"/>
      <c r="I124" s="132"/>
      <c r="J124" s="323"/>
      <c r="O124" s="323"/>
    </row>
    <row r="125" spans="5:15" x14ac:dyDescent="0.25">
      <c r="E125" s="323"/>
      <c r="F125" s="132"/>
      <c r="I125" s="132"/>
      <c r="J125" s="323"/>
      <c r="O125" s="323"/>
    </row>
    <row r="126" spans="5:15" x14ac:dyDescent="0.25">
      <c r="E126" s="323"/>
      <c r="F126" s="132"/>
      <c r="I126" s="132"/>
      <c r="J126" s="323"/>
      <c r="O126" s="323"/>
    </row>
    <row r="127" spans="5:15" x14ac:dyDescent="0.25">
      <c r="E127" s="323"/>
      <c r="F127" s="132"/>
      <c r="I127" s="132"/>
      <c r="J127" s="323"/>
      <c r="O127" s="323"/>
    </row>
    <row r="128" spans="5:15" x14ac:dyDescent="0.25">
      <c r="E128" s="323"/>
      <c r="F128" s="132"/>
      <c r="I128" s="132"/>
      <c r="J128" s="323"/>
      <c r="O128" s="323"/>
    </row>
    <row r="129" spans="5:15" x14ac:dyDescent="0.25">
      <c r="E129" s="323"/>
      <c r="F129" s="132"/>
      <c r="I129" s="132"/>
      <c r="J129" s="323"/>
      <c r="O129" s="323"/>
    </row>
    <row r="130" spans="5:15" x14ac:dyDescent="0.25">
      <c r="E130" s="323"/>
      <c r="F130" s="132"/>
      <c r="I130" s="132"/>
      <c r="J130" s="323"/>
      <c r="O130" s="323"/>
    </row>
    <row r="131" spans="5:15" x14ac:dyDescent="0.25">
      <c r="E131" s="323"/>
      <c r="F131" s="132"/>
      <c r="I131" s="132"/>
      <c r="J131" s="323"/>
      <c r="O131" s="323"/>
    </row>
    <row r="132" spans="5:15" x14ac:dyDescent="0.25">
      <c r="E132" s="323"/>
      <c r="F132" s="132"/>
      <c r="I132" s="132"/>
      <c r="J132" s="323"/>
      <c r="O132" s="323"/>
    </row>
    <row r="133" spans="5:15" x14ac:dyDescent="0.25">
      <c r="E133" s="323"/>
      <c r="F133" s="132"/>
      <c r="I133" s="132"/>
      <c r="J133" s="323"/>
      <c r="O133" s="323"/>
    </row>
    <row r="134" spans="5:15" x14ac:dyDescent="0.25">
      <c r="E134" s="323"/>
      <c r="F134" s="132"/>
      <c r="I134" s="132"/>
      <c r="J134" s="323"/>
      <c r="O134" s="323"/>
    </row>
    <row r="135" spans="5:15" x14ac:dyDescent="0.25">
      <c r="E135" s="323"/>
      <c r="F135" s="132"/>
      <c r="I135" s="132"/>
      <c r="J135" s="323"/>
      <c r="O135" s="323"/>
    </row>
    <row r="136" spans="5:15" x14ac:dyDescent="0.25">
      <c r="E136" s="323"/>
      <c r="F136" s="132"/>
      <c r="I136" s="132"/>
      <c r="J136" s="323"/>
      <c r="O136" s="323"/>
    </row>
    <row r="137" spans="5:15" x14ac:dyDescent="0.25">
      <c r="E137" s="323"/>
      <c r="F137" s="132"/>
      <c r="I137" s="132"/>
      <c r="J137" s="323"/>
      <c r="O137" s="323"/>
    </row>
    <row r="138" spans="5:15" x14ac:dyDescent="0.25">
      <c r="E138" s="323"/>
      <c r="F138" s="132"/>
      <c r="I138" s="132"/>
      <c r="J138" s="323"/>
      <c r="O138" s="323"/>
    </row>
    <row r="139" spans="5:15" x14ac:dyDescent="0.25">
      <c r="E139" s="323"/>
      <c r="F139" s="132"/>
      <c r="I139" s="132"/>
      <c r="J139" s="323"/>
      <c r="O139" s="323"/>
    </row>
    <row r="140" spans="5:15" x14ac:dyDescent="0.25">
      <c r="E140" s="323"/>
      <c r="F140" s="132"/>
      <c r="I140" s="132"/>
      <c r="J140" s="323"/>
      <c r="O140" s="323"/>
    </row>
    <row r="141" spans="5:15" x14ac:dyDescent="0.25">
      <c r="E141" s="323"/>
      <c r="F141" s="132"/>
      <c r="I141" s="132"/>
      <c r="J141" s="323"/>
      <c r="O141" s="323"/>
    </row>
    <row r="142" spans="5:15" x14ac:dyDescent="0.25">
      <c r="E142" s="323"/>
      <c r="F142" s="132"/>
      <c r="I142" s="132"/>
      <c r="J142" s="323"/>
      <c r="O142" s="323"/>
    </row>
    <row r="143" spans="5:15" x14ac:dyDescent="0.25">
      <c r="E143" s="323"/>
      <c r="F143" s="132"/>
      <c r="I143" s="132"/>
      <c r="J143" s="323"/>
      <c r="O143" s="323"/>
    </row>
    <row r="144" spans="5:15" x14ac:dyDescent="0.25">
      <c r="E144" s="323"/>
      <c r="F144" s="132"/>
      <c r="I144" s="132"/>
      <c r="J144" s="323"/>
      <c r="O144" s="323"/>
    </row>
    <row r="145" spans="5:15" x14ac:dyDescent="0.25">
      <c r="E145" s="323"/>
      <c r="F145" s="132"/>
      <c r="I145" s="132"/>
      <c r="J145" s="323"/>
      <c r="O145" s="323"/>
    </row>
    <row r="146" spans="5:15" x14ac:dyDescent="0.25">
      <c r="E146" s="323"/>
      <c r="F146" s="132"/>
      <c r="I146" s="132"/>
      <c r="J146" s="323"/>
      <c r="O146" s="323"/>
    </row>
    <row r="147" spans="5:15" x14ac:dyDescent="0.25">
      <c r="E147" s="323"/>
      <c r="F147" s="132"/>
      <c r="I147" s="132"/>
      <c r="J147" s="323"/>
      <c r="O147" s="323"/>
    </row>
    <row r="148" spans="5:15" x14ac:dyDescent="0.25">
      <c r="E148" s="323"/>
      <c r="F148" s="132"/>
      <c r="I148" s="132"/>
      <c r="J148" s="323"/>
      <c r="O148" s="323"/>
    </row>
    <row r="149" spans="5:15" x14ac:dyDescent="0.25">
      <c r="E149" s="323"/>
      <c r="F149" s="132"/>
      <c r="I149" s="132"/>
      <c r="J149" s="323"/>
      <c r="O149" s="323"/>
    </row>
    <row r="150" spans="5:15" x14ac:dyDescent="0.25">
      <c r="E150" s="323"/>
      <c r="F150" s="132"/>
      <c r="I150" s="132"/>
      <c r="J150" s="323"/>
      <c r="O150" s="323"/>
    </row>
    <row r="151" spans="5:15" x14ac:dyDescent="0.25">
      <c r="E151" s="323"/>
      <c r="F151" s="132"/>
      <c r="I151" s="132"/>
      <c r="J151" s="323"/>
      <c r="O151" s="323"/>
    </row>
    <row r="152" spans="5:15" x14ac:dyDescent="0.25">
      <c r="E152" s="323"/>
      <c r="F152" s="132"/>
      <c r="I152" s="132"/>
      <c r="J152" s="323"/>
      <c r="O152" s="323"/>
    </row>
    <row r="153" spans="5:15" x14ac:dyDescent="0.25">
      <c r="E153" s="323"/>
      <c r="F153" s="132"/>
      <c r="I153" s="132"/>
      <c r="J153" s="323"/>
      <c r="O153" s="323"/>
    </row>
    <row r="154" spans="5:15" x14ac:dyDescent="0.25">
      <c r="E154" s="323"/>
      <c r="F154" s="132"/>
      <c r="I154" s="132"/>
      <c r="J154" s="323"/>
      <c r="O154" s="323"/>
    </row>
    <row r="155" spans="5:15" x14ac:dyDescent="0.25">
      <c r="E155" s="323"/>
      <c r="F155" s="132"/>
      <c r="I155" s="132"/>
      <c r="J155" s="323"/>
      <c r="O155" s="323"/>
    </row>
    <row r="156" spans="5:15" x14ac:dyDescent="0.25">
      <c r="E156" s="323"/>
      <c r="F156" s="132"/>
      <c r="I156" s="132"/>
      <c r="J156" s="323"/>
      <c r="O156" s="323"/>
    </row>
    <row r="157" spans="5:15" x14ac:dyDescent="0.25">
      <c r="E157" s="323"/>
      <c r="F157" s="132"/>
      <c r="I157" s="132"/>
      <c r="J157" s="323"/>
      <c r="O157" s="323"/>
    </row>
    <row r="158" spans="5:15" x14ac:dyDescent="0.25">
      <c r="E158" s="323"/>
      <c r="F158" s="132"/>
      <c r="I158" s="132"/>
      <c r="J158" s="323"/>
      <c r="O158" s="323"/>
    </row>
    <row r="159" spans="5:15" x14ac:dyDescent="0.25">
      <c r="E159" s="323"/>
      <c r="F159" s="132"/>
      <c r="I159" s="132"/>
      <c r="J159" s="323"/>
      <c r="O159" s="323"/>
    </row>
    <row r="160" spans="5:15" x14ac:dyDescent="0.25">
      <c r="E160" s="323"/>
      <c r="F160" s="132"/>
      <c r="I160" s="132"/>
      <c r="J160" s="323"/>
      <c r="O160" s="323"/>
    </row>
    <row r="161" spans="5:15" x14ac:dyDescent="0.25">
      <c r="E161" s="323"/>
      <c r="F161" s="132"/>
      <c r="I161" s="132"/>
      <c r="J161" s="323"/>
      <c r="O161" s="323"/>
    </row>
    <row r="162" spans="5:15" x14ac:dyDescent="0.25">
      <c r="E162" s="323"/>
      <c r="F162" s="132"/>
      <c r="I162" s="132"/>
      <c r="J162" s="323"/>
      <c r="O162" s="323"/>
    </row>
    <row r="163" spans="5:15" x14ac:dyDescent="0.25">
      <c r="E163" s="323"/>
      <c r="F163" s="132"/>
      <c r="I163" s="132"/>
      <c r="J163" s="323"/>
      <c r="O163" s="323"/>
    </row>
    <row r="164" spans="5:15" x14ac:dyDescent="0.25">
      <c r="E164" s="323"/>
      <c r="F164" s="132"/>
      <c r="I164" s="132"/>
      <c r="J164" s="323"/>
      <c r="O164" s="323"/>
    </row>
    <row r="165" spans="5:15" x14ac:dyDescent="0.25">
      <c r="E165" s="323"/>
      <c r="F165" s="132"/>
      <c r="I165" s="132"/>
      <c r="J165" s="323"/>
      <c r="O165" s="323"/>
    </row>
    <row r="166" spans="5:15" x14ac:dyDescent="0.25">
      <c r="E166" s="323"/>
      <c r="F166" s="132"/>
      <c r="I166" s="132"/>
      <c r="J166" s="323"/>
      <c r="O166" s="323"/>
    </row>
    <row r="167" spans="5:15" x14ac:dyDescent="0.25">
      <c r="E167" s="323"/>
      <c r="F167" s="132"/>
      <c r="I167" s="132"/>
      <c r="J167" s="323"/>
      <c r="O167" s="323"/>
    </row>
    <row r="168" spans="5:15" x14ac:dyDescent="0.25">
      <c r="E168" s="323"/>
      <c r="F168" s="132"/>
      <c r="I168" s="132"/>
      <c r="J168" s="323"/>
      <c r="O168" s="323"/>
    </row>
    <row r="169" spans="5:15" x14ac:dyDescent="0.25">
      <c r="E169" s="323"/>
      <c r="F169" s="132"/>
      <c r="I169" s="132"/>
      <c r="J169" s="323"/>
      <c r="O169" s="323"/>
    </row>
    <row r="170" spans="5:15" x14ac:dyDescent="0.25">
      <c r="E170" s="323"/>
      <c r="F170" s="132"/>
      <c r="I170" s="132"/>
      <c r="J170" s="323"/>
      <c r="O170" s="323"/>
    </row>
    <row r="171" spans="5:15" x14ac:dyDescent="0.25">
      <c r="E171" s="323"/>
      <c r="F171" s="132"/>
      <c r="I171" s="132"/>
      <c r="J171" s="323"/>
      <c r="O171" s="323"/>
    </row>
    <row r="172" spans="5:15" x14ac:dyDescent="0.25">
      <c r="E172" s="323"/>
      <c r="F172" s="132"/>
      <c r="I172" s="132"/>
      <c r="J172" s="323"/>
      <c r="O172" s="323"/>
    </row>
    <row r="173" spans="5:15" x14ac:dyDescent="0.25">
      <c r="E173" s="323"/>
      <c r="F173" s="132"/>
      <c r="I173" s="132"/>
      <c r="J173" s="323"/>
      <c r="O173" s="323"/>
    </row>
    <row r="174" spans="5:15" x14ac:dyDescent="0.25">
      <c r="E174" s="323"/>
      <c r="F174" s="132"/>
      <c r="I174" s="132"/>
      <c r="J174" s="323"/>
      <c r="O174" s="323"/>
    </row>
    <row r="175" spans="5:15" x14ac:dyDescent="0.25">
      <c r="E175" s="323"/>
      <c r="F175" s="132"/>
      <c r="I175" s="132"/>
      <c r="J175" s="323"/>
      <c r="O175" s="323"/>
    </row>
    <row r="176" spans="5:15" x14ac:dyDescent="0.25">
      <c r="E176" s="323"/>
      <c r="F176" s="132"/>
      <c r="I176" s="132"/>
      <c r="J176" s="323"/>
      <c r="O176" s="323"/>
    </row>
    <row r="177" spans="5:15" x14ac:dyDescent="0.25">
      <c r="E177" s="323"/>
      <c r="F177" s="132"/>
      <c r="I177" s="132"/>
      <c r="J177" s="323"/>
      <c r="O177" s="323"/>
    </row>
    <row r="178" spans="5:15" x14ac:dyDescent="0.25">
      <c r="E178" s="323"/>
      <c r="F178" s="132"/>
      <c r="I178" s="132"/>
      <c r="J178" s="323"/>
      <c r="O178" s="323"/>
    </row>
    <row r="179" spans="5:15" x14ac:dyDescent="0.25">
      <c r="E179" s="323"/>
      <c r="F179" s="132"/>
      <c r="I179" s="132"/>
      <c r="J179" s="323"/>
      <c r="O179" s="323"/>
    </row>
    <row r="180" spans="5:15" x14ac:dyDescent="0.25">
      <c r="E180" s="323"/>
      <c r="F180" s="132"/>
      <c r="I180" s="132"/>
      <c r="J180" s="323"/>
      <c r="O180" s="323"/>
    </row>
    <row r="181" spans="5:15" x14ac:dyDescent="0.25">
      <c r="E181" s="323"/>
      <c r="F181" s="132"/>
      <c r="I181" s="132"/>
      <c r="J181" s="323"/>
      <c r="O181" s="323"/>
    </row>
    <row r="182" spans="5:15" x14ac:dyDescent="0.25">
      <c r="E182" s="323"/>
      <c r="F182" s="132"/>
      <c r="I182" s="132"/>
      <c r="J182" s="323"/>
      <c r="O182" s="323"/>
    </row>
    <row r="183" spans="5:15" x14ac:dyDescent="0.25">
      <c r="E183" s="323"/>
      <c r="F183" s="132"/>
      <c r="I183" s="132"/>
      <c r="J183" s="323"/>
      <c r="O183" s="323"/>
    </row>
    <row r="184" spans="5:15" x14ac:dyDescent="0.25">
      <c r="E184" s="323"/>
      <c r="F184" s="132"/>
      <c r="I184" s="132"/>
      <c r="J184" s="323"/>
      <c r="O184" s="323"/>
    </row>
    <row r="185" spans="5:15" x14ac:dyDescent="0.25">
      <c r="E185" s="323"/>
      <c r="F185" s="132"/>
      <c r="I185" s="132"/>
      <c r="J185" s="323"/>
      <c r="O185" s="323"/>
    </row>
    <row r="186" spans="5:15" x14ac:dyDescent="0.25">
      <c r="E186" s="323"/>
      <c r="F186" s="132"/>
      <c r="I186" s="132"/>
      <c r="J186" s="323"/>
      <c r="O186" s="323"/>
    </row>
    <row r="187" spans="5:15" x14ac:dyDescent="0.25">
      <c r="E187" s="323"/>
      <c r="F187" s="132"/>
      <c r="I187" s="132"/>
      <c r="J187" s="323"/>
      <c r="O187" s="323"/>
    </row>
    <row r="188" spans="5:15" x14ac:dyDescent="0.25">
      <c r="E188" s="323"/>
      <c r="F188" s="132"/>
      <c r="I188" s="132"/>
      <c r="J188" s="323"/>
      <c r="O188" s="323"/>
    </row>
    <row r="189" spans="5:15" x14ac:dyDescent="0.25">
      <c r="E189" s="323"/>
      <c r="F189" s="132"/>
      <c r="I189" s="132"/>
      <c r="J189" s="323"/>
      <c r="O189" s="323"/>
    </row>
    <row r="190" spans="5:15" x14ac:dyDescent="0.25">
      <c r="E190" s="323"/>
      <c r="F190" s="132"/>
      <c r="I190" s="132"/>
      <c r="J190" s="323"/>
      <c r="O190" s="323"/>
    </row>
    <row r="191" spans="5:15" x14ac:dyDescent="0.25">
      <c r="E191" s="323"/>
      <c r="F191" s="132"/>
      <c r="I191" s="132"/>
      <c r="J191" s="323"/>
      <c r="O191" s="323"/>
    </row>
    <row r="192" spans="5:15" x14ac:dyDescent="0.25">
      <c r="E192" s="323"/>
      <c r="F192" s="132"/>
      <c r="I192" s="132"/>
      <c r="J192" s="323"/>
      <c r="O192" s="323"/>
    </row>
    <row r="193" spans="5:15" x14ac:dyDescent="0.25">
      <c r="E193" s="323"/>
      <c r="F193" s="132"/>
      <c r="I193" s="132"/>
      <c r="J193" s="323"/>
      <c r="O193" s="323"/>
    </row>
    <row r="194" spans="5:15" x14ac:dyDescent="0.25">
      <c r="E194" s="323"/>
      <c r="F194" s="132"/>
      <c r="I194" s="132"/>
      <c r="J194" s="323"/>
      <c r="O194" s="323"/>
    </row>
    <row r="195" spans="5:15" x14ac:dyDescent="0.25">
      <c r="E195" s="323"/>
      <c r="F195" s="132"/>
      <c r="I195" s="132"/>
      <c r="J195" s="323"/>
      <c r="O195" s="323"/>
    </row>
    <row r="196" spans="5:15" x14ac:dyDescent="0.25">
      <c r="E196" s="323"/>
      <c r="F196" s="132"/>
      <c r="I196" s="132"/>
      <c r="J196" s="323"/>
      <c r="O196" s="323"/>
    </row>
    <row r="197" spans="5:15" x14ac:dyDescent="0.25">
      <c r="E197" s="323"/>
      <c r="F197" s="132"/>
      <c r="I197" s="132"/>
      <c r="J197" s="323"/>
      <c r="O197" s="323"/>
    </row>
    <row r="198" spans="5:15" x14ac:dyDescent="0.25">
      <c r="E198" s="323"/>
      <c r="F198" s="132"/>
      <c r="I198" s="132"/>
      <c r="J198" s="323"/>
      <c r="O198" s="323"/>
    </row>
    <row r="199" spans="5:15" x14ac:dyDescent="0.25">
      <c r="E199" s="323"/>
      <c r="F199" s="132"/>
      <c r="I199" s="132"/>
      <c r="J199" s="323"/>
      <c r="O199" s="323"/>
    </row>
    <row r="200" spans="5:15" x14ac:dyDescent="0.25">
      <c r="E200" s="323"/>
      <c r="F200" s="132"/>
      <c r="I200" s="132"/>
      <c r="J200" s="323"/>
      <c r="O200" s="323"/>
    </row>
    <row r="201" spans="5:15" x14ac:dyDescent="0.25">
      <c r="E201" s="323"/>
      <c r="F201" s="132"/>
      <c r="I201" s="132"/>
      <c r="J201" s="323"/>
      <c r="O201" s="323"/>
    </row>
    <row r="202" spans="5:15" x14ac:dyDescent="0.25">
      <c r="E202" s="323"/>
      <c r="F202" s="132"/>
      <c r="I202" s="132"/>
      <c r="J202" s="323"/>
      <c r="O202" s="323"/>
    </row>
    <row r="203" spans="5:15" x14ac:dyDescent="0.25">
      <c r="E203" s="323"/>
      <c r="F203" s="132"/>
      <c r="I203" s="132"/>
      <c r="J203" s="323"/>
      <c r="O203" s="323"/>
    </row>
    <row r="204" spans="5:15" x14ac:dyDescent="0.25">
      <c r="E204" s="323"/>
      <c r="F204" s="132"/>
      <c r="I204" s="132"/>
      <c r="J204" s="323"/>
      <c r="O204" s="323"/>
    </row>
    <row r="205" spans="5:15" x14ac:dyDescent="0.25">
      <c r="E205" s="323"/>
      <c r="F205" s="132"/>
      <c r="I205" s="132"/>
      <c r="J205" s="323"/>
      <c r="O205" s="323"/>
    </row>
    <row r="206" spans="5:15" x14ac:dyDescent="0.25">
      <c r="E206" s="323"/>
      <c r="F206" s="132"/>
      <c r="I206" s="132"/>
      <c r="J206" s="323"/>
      <c r="O206" s="323"/>
    </row>
    <row r="207" spans="5:15" x14ac:dyDescent="0.25">
      <c r="E207" s="323"/>
      <c r="F207" s="132"/>
      <c r="I207" s="132"/>
      <c r="J207" s="323"/>
      <c r="O207" s="323"/>
    </row>
    <row r="208" spans="5:15" x14ac:dyDescent="0.25">
      <c r="E208" s="323"/>
      <c r="F208" s="132"/>
      <c r="I208" s="132"/>
      <c r="J208" s="323"/>
      <c r="O208" s="323"/>
    </row>
    <row r="209" spans="5:15" x14ac:dyDescent="0.25">
      <c r="E209" s="323"/>
      <c r="F209" s="132"/>
      <c r="I209" s="132"/>
      <c r="J209" s="323"/>
      <c r="O209" s="323"/>
    </row>
    <row r="210" spans="5:15" x14ac:dyDescent="0.25">
      <c r="E210" s="323"/>
      <c r="F210" s="132"/>
      <c r="I210" s="132"/>
      <c r="J210" s="323"/>
      <c r="O210" s="323"/>
    </row>
    <row r="211" spans="5:15" x14ac:dyDescent="0.25">
      <c r="E211" s="323"/>
      <c r="F211" s="132"/>
      <c r="I211" s="132"/>
      <c r="J211" s="323"/>
      <c r="O211" s="323"/>
    </row>
    <row r="212" spans="5:15" x14ac:dyDescent="0.25">
      <c r="E212" s="323"/>
      <c r="F212" s="132"/>
      <c r="I212" s="132"/>
      <c r="J212" s="323"/>
      <c r="O212" s="323"/>
    </row>
    <row r="213" spans="5:15" x14ac:dyDescent="0.25">
      <c r="E213" s="323"/>
      <c r="F213" s="132"/>
      <c r="I213" s="132"/>
      <c r="J213" s="323"/>
      <c r="O213" s="323"/>
    </row>
    <row r="214" spans="5:15" x14ac:dyDescent="0.25">
      <c r="E214" s="323"/>
      <c r="F214" s="132"/>
      <c r="I214" s="132"/>
      <c r="J214" s="323"/>
      <c r="O214" s="323"/>
    </row>
    <row r="215" spans="5:15" x14ac:dyDescent="0.25">
      <c r="E215" s="323"/>
      <c r="F215" s="132"/>
      <c r="I215" s="132"/>
      <c r="J215" s="323"/>
      <c r="O215" s="323"/>
    </row>
    <row r="216" spans="5:15" x14ac:dyDescent="0.25">
      <c r="E216" s="323"/>
      <c r="F216" s="132"/>
      <c r="I216" s="132"/>
      <c r="J216" s="323"/>
      <c r="O216" s="323"/>
    </row>
    <row r="217" spans="5:15" x14ac:dyDescent="0.25">
      <c r="E217" s="323"/>
      <c r="F217" s="132"/>
      <c r="I217" s="132"/>
      <c r="J217" s="323"/>
      <c r="O217" s="323"/>
    </row>
    <row r="218" spans="5:15" x14ac:dyDescent="0.25">
      <c r="E218" s="323"/>
      <c r="F218" s="132"/>
      <c r="I218" s="132"/>
      <c r="J218" s="323"/>
      <c r="O218" s="323"/>
    </row>
    <row r="219" spans="5:15" x14ac:dyDescent="0.25">
      <c r="E219" s="323"/>
      <c r="F219" s="132"/>
      <c r="I219" s="132"/>
      <c r="J219" s="323"/>
      <c r="O219" s="323"/>
    </row>
    <row r="220" spans="5:15" x14ac:dyDescent="0.25">
      <c r="E220" s="323"/>
      <c r="F220" s="132"/>
      <c r="I220" s="132"/>
      <c r="J220" s="323"/>
      <c r="O220" s="323"/>
    </row>
    <row r="221" spans="5:15" x14ac:dyDescent="0.25">
      <c r="E221" s="323"/>
      <c r="F221" s="132"/>
      <c r="I221" s="132"/>
      <c r="J221" s="323"/>
      <c r="O221" s="323"/>
    </row>
    <row r="222" spans="5:15" x14ac:dyDescent="0.25">
      <c r="E222" s="323"/>
      <c r="F222" s="132"/>
      <c r="I222" s="132"/>
      <c r="J222" s="323"/>
      <c r="O222" s="323"/>
    </row>
    <row r="223" spans="5:15" x14ac:dyDescent="0.25">
      <c r="E223" s="323"/>
      <c r="F223" s="132"/>
      <c r="I223" s="132"/>
      <c r="J223" s="323"/>
      <c r="O223" s="323"/>
    </row>
    <row r="224" spans="5:15" x14ac:dyDescent="0.25">
      <c r="E224" s="323"/>
      <c r="F224" s="132"/>
      <c r="I224" s="132"/>
      <c r="J224" s="323"/>
      <c r="O224" s="323"/>
    </row>
    <row r="225" spans="5:15" x14ac:dyDescent="0.25">
      <c r="E225" s="323"/>
      <c r="F225" s="132"/>
      <c r="I225" s="132"/>
      <c r="J225" s="323"/>
      <c r="O225" s="323"/>
    </row>
    <row r="226" spans="5:15" x14ac:dyDescent="0.25">
      <c r="E226" s="323"/>
      <c r="F226" s="132"/>
      <c r="I226" s="132"/>
      <c r="J226" s="323"/>
      <c r="O226" s="323"/>
    </row>
    <row r="227" spans="5:15" x14ac:dyDescent="0.25">
      <c r="E227" s="323"/>
      <c r="F227" s="132"/>
      <c r="I227" s="132"/>
      <c r="J227" s="323"/>
      <c r="O227" s="323"/>
    </row>
    <row r="228" spans="5:15" x14ac:dyDescent="0.25">
      <c r="E228" s="323"/>
      <c r="F228" s="132"/>
      <c r="I228" s="132"/>
      <c r="J228" s="323"/>
      <c r="O228" s="323"/>
    </row>
    <row r="229" spans="5:15" x14ac:dyDescent="0.25">
      <c r="E229" s="323"/>
      <c r="F229" s="132"/>
      <c r="I229" s="132"/>
      <c r="J229" s="323"/>
      <c r="O229" s="323"/>
    </row>
    <row r="230" spans="5:15" x14ac:dyDescent="0.25">
      <c r="E230" s="323"/>
      <c r="F230" s="132"/>
      <c r="I230" s="132"/>
      <c r="J230" s="323"/>
      <c r="O230" s="323"/>
    </row>
    <row r="231" spans="5:15" x14ac:dyDescent="0.25">
      <c r="E231" s="323"/>
      <c r="F231" s="132"/>
      <c r="I231" s="132"/>
      <c r="J231" s="323"/>
      <c r="O231" s="323"/>
    </row>
    <row r="232" spans="5:15" x14ac:dyDescent="0.25">
      <c r="E232" s="323"/>
      <c r="F232" s="132"/>
      <c r="I232" s="132"/>
      <c r="J232" s="323"/>
      <c r="O232" s="323"/>
    </row>
    <row r="233" spans="5:15" x14ac:dyDescent="0.25">
      <c r="E233" s="323"/>
      <c r="F233" s="132"/>
      <c r="I233" s="132"/>
      <c r="J233" s="323"/>
      <c r="O233" s="323"/>
    </row>
    <row r="234" spans="5:15" x14ac:dyDescent="0.25">
      <c r="E234" s="323"/>
      <c r="F234" s="132"/>
      <c r="I234" s="132"/>
      <c r="J234" s="323"/>
      <c r="O234" s="323"/>
    </row>
    <row r="235" spans="5:15" x14ac:dyDescent="0.25">
      <c r="E235" s="323"/>
      <c r="F235" s="132"/>
      <c r="I235" s="132"/>
      <c r="J235" s="323"/>
      <c r="O235" s="323"/>
    </row>
  </sheetData>
  <mergeCells count="24">
    <mergeCell ref="J23:J24"/>
    <mergeCell ref="A23:A24"/>
    <mergeCell ref="B35:D35"/>
    <mergeCell ref="C37:E37"/>
    <mergeCell ref="A42:A44"/>
    <mergeCell ref="J42:J44"/>
    <mergeCell ref="A25:A27"/>
    <mergeCell ref="J25:J27"/>
    <mergeCell ref="J55:J58"/>
    <mergeCell ref="J52:J53"/>
    <mergeCell ref="A1:J1"/>
    <mergeCell ref="A12:A13"/>
    <mergeCell ref="J12:J13"/>
    <mergeCell ref="B12:B13"/>
    <mergeCell ref="A29:A30"/>
    <mergeCell ref="J29:J30"/>
    <mergeCell ref="A19:A21"/>
    <mergeCell ref="J19:J21"/>
    <mergeCell ref="A8:A11"/>
    <mergeCell ref="J8:J11"/>
    <mergeCell ref="A16:A17"/>
    <mergeCell ref="J16:J17"/>
    <mergeCell ref="A46:A48"/>
    <mergeCell ref="J46:J48"/>
  </mergeCells>
  <hyperlinks>
    <hyperlink ref="D12" r:id="rId1" display="http://www.revellat.fr/sophrobase/htdocs/comm/card.php?socid=731"/>
    <hyperlink ref="D13" r:id="rId2" display="http://www.revellat.fr/sophrobase/htdocs/comm/card.php?socid=669"/>
    <hyperlink ref="C13" r:id="rId3" display="http://www.revellat.fr/sophrobase/htdocs/compta/facture.php?facid=396"/>
    <hyperlink ref="C15" r:id="rId4" display="http://www.revellat.fr/sophrobase/htdocs/compta/facture.php?facid=514"/>
    <hyperlink ref="C17" r:id="rId5" display="http://www.revellat.fr/sophrobase/htdocs/compta/facture.php?facid=506"/>
    <hyperlink ref="D22" r:id="rId6" display="http://www.revellat.fr/sophrobase/htdocs/comm/card.php?socid=747"/>
    <hyperlink ref="C28" r:id="rId7" display="http://www.revellat.fr/sophrobase/htdocs/compta/facture.php?facid=316"/>
    <hyperlink ref="C29" r:id="rId8" display="http://www.revellat.fr/sophrobase/htdocs/compta/facture.php?facid=487"/>
    <hyperlink ref="C30" r:id="rId9" display="http://www.revellat.fr/sophrobase/htdocs/compta/facture.php?facid=342"/>
    <hyperlink ref="D31" r:id="rId10" display="http://www.revellat.fr/sophrobase/htdocs/comm/card.php?socid=669"/>
    <hyperlink ref="C32" r:id="rId11" display="http://www.revellat.fr/sophrobase/htdocs/compta/facture.php?facid=430"/>
    <hyperlink ref="D33" r:id="rId12" display="http://www.revellat.fr/sophrobase/htdocs/comm/card.php?socid=735"/>
    <hyperlink ref="C34" r:id="rId13" display="http://www.revellat.fr/sophrobase/htdocs/compta/facture.php?facid=306"/>
    <hyperlink ref="C36" r:id="rId14" display="http://www.revellat.fr/sophrobase/htdocs/compta/facture.php?facid=310"/>
    <hyperlink ref="C39" r:id="rId15" display="http://www.revellat.fr/sophrobase/htdocs/compta/facture.php?facid=607"/>
    <hyperlink ref="D40" r:id="rId16" display="http://www.revellat.fr/sophrobase/htdocs/comm/card.php?socid=750"/>
    <hyperlink ref="C41" r:id="rId17" display="http://www.revellat.fr/sophrobase/htdocs/compta/facture.php?facid=410"/>
    <hyperlink ref="C46" r:id="rId18" display="http://www.revellat.fr/sophrobase/htdocs/compta/facture.php?facid=305"/>
    <hyperlink ref="D47" r:id="rId19" display="http://www.revellat.fr/sophrobase/htdocs/comm/card.php?socid=760"/>
    <hyperlink ref="C48" r:id="rId20" display="http://www.revellat.fr/sophrobase/htdocs/compta/facture.php?facid=341"/>
    <hyperlink ref="D11" r:id="rId21" display="http://www.revellat.fr/sophrobase/htdocs/societe/soc.php?socid=771&amp;canvas=patient@cabinetmed"/>
  </hyperlinks>
  <pageMargins left="0.7" right="0.7" top="0.75" bottom="0.75" header="0.3" footer="0.3"/>
  <ignoredErrors>
    <ignoredError sqref="F77 H7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opLeftCell="A4" workbookViewId="0">
      <selection activeCell="B9" sqref="B9"/>
    </sheetView>
  </sheetViews>
  <sheetFormatPr baseColWidth="10" defaultRowHeight="15" x14ac:dyDescent="0.25"/>
  <cols>
    <col min="1" max="1" width="22.42578125" customWidth="1"/>
    <col min="2" max="2" width="14.5703125" customWidth="1"/>
    <col min="3" max="3" width="12.28515625" customWidth="1"/>
    <col min="4" max="4" width="25.7109375" customWidth="1"/>
    <col min="5" max="5" width="20.140625" customWidth="1"/>
    <col min="8" max="8" width="23.140625" customWidth="1"/>
  </cols>
  <sheetData>
    <row r="1" spans="1:10" ht="15.75" thickBot="1" x14ac:dyDescent="0.3">
      <c r="A1" s="412" t="s">
        <v>14</v>
      </c>
      <c r="B1" s="413"/>
      <c r="C1" s="413"/>
      <c r="D1" s="413"/>
      <c r="E1" s="413"/>
      <c r="F1" s="413"/>
      <c r="G1" s="413"/>
      <c r="H1" s="414"/>
    </row>
    <row r="2" spans="1:10" x14ac:dyDescent="0.25">
      <c r="A2" s="2"/>
      <c r="B2" s="2"/>
      <c r="C2" s="2"/>
      <c r="D2" s="2"/>
      <c r="E2" s="2"/>
      <c r="F2" s="2"/>
      <c r="G2" s="2"/>
      <c r="H2" s="2"/>
    </row>
    <row r="3" spans="1:10" x14ac:dyDescent="0.25">
      <c r="B3" s="1" t="s">
        <v>4</v>
      </c>
      <c r="I3" s="6"/>
      <c r="J3" t="s">
        <v>101</v>
      </c>
    </row>
    <row r="5" spans="1:10" x14ac:dyDescent="0.25">
      <c r="A5" s="3" t="s">
        <v>5</v>
      </c>
      <c r="B5" s="3" t="s">
        <v>13</v>
      </c>
      <c r="C5" s="4" t="s">
        <v>0</v>
      </c>
      <c r="D5" s="4" t="s">
        <v>6</v>
      </c>
      <c r="E5" s="4" t="s">
        <v>1</v>
      </c>
      <c r="F5" s="4" t="s">
        <v>2</v>
      </c>
      <c r="G5" s="4" t="s">
        <v>3</v>
      </c>
      <c r="H5" s="5" t="s">
        <v>7</v>
      </c>
    </row>
    <row r="6" spans="1:10" x14ac:dyDescent="0.25">
      <c r="A6" s="415">
        <v>42649</v>
      </c>
      <c r="B6" s="39">
        <v>42653</v>
      </c>
      <c r="C6" s="38" t="s">
        <v>190</v>
      </c>
      <c r="D6" s="58" t="s">
        <v>9</v>
      </c>
      <c r="E6" s="416" t="s">
        <v>8</v>
      </c>
      <c r="F6" s="70">
        <v>280</v>
      </c>
      <c r="G6" s="70">
        <f t="shared" ref="G6:G14" si="0">+F6/1.2</f>
        <v>233.33333333333334</v>
      </c>
      <c r="H6" s="417">
        <v>1155</v>
      </c>
    </row>
    <row r="7" spans="1:10" x14ac:dyDescent="0.25">
      <c r="A7" s="415"/>
      <c r="B7" s="39">
        <v>42660</v>
      </c>
      <c r="C7" s="27" t="s">
        <v>189</v>
      </c>
      <c r="D7" s="58" t="s">
        <v>15</v>
      </c>
      <c r="E7" s="416"/>
      <c r="F7" s="70">
        <v>435</v>
      </c>
      <c r="G7" s="70">
        <f t="shared" si="0"/>
        <v>362.5</v>
      </c>
      <c r="H7" s="417"/>
    </row>
    <row r="8" spans="1:10" x14ac:dyDescent="0.25">
      <c r="A8" s="415"/>
      <c r="B8" s="69">
        <v>42651</v>
      </c>
      <c r="C8" s="51" t="s">
        <v>192</v>
      </c>
      <c r="D8" s="58" t="s">
        <v>16</v>
      </c>
      <c r="E8" s="416"/>
      <c r="F8" s="70">
        <v>180</v>
      </c>
      <c r="G8" s="70">
        <f t="shared" si="0"/>
        <v>150</v>
      </c>
      <c r="H8" s="417"/>
    </row>
    <row r="9" spans="1:10" x14ac:dyDescent="0.25">
      <c r="A9" s="415"/>
      <c r="B9" s="69">
        <v>42651</v>
      </c>
      <c r="C9" s="51" t="s">
        <v>193</v>
      </c>
      <c r="D9" s="58" t="s">
        <v>17</v>
      </c>
      <c r="E9" s="416"/>
      <c r="F9" s="70">
        <v>180</v>
      </c>
      <c r="G9" s="70">
        <f t="shared" si="0"/>
        <v>150</v>
      </c>
      <c r="H9" s="417"/>
    </row>
    <row r="10" spans="1:10" x14ac:dyDescent="0.25">
      <c r="A10" s="415"/>
      <c r="B10" s="39">
        <v>42657</v>
      </c>
      <c r="C10" s="22" t="s">
        <v>191</v>
      </c>
      <c r="D10" s="58" t="s">
        <v>18</v>
      </c>
      <c r="E10" s="416"/>
      <c r="F10" s="70">
        <v>80</v>
      </c>
      <c r="G10" s="70">
        <f t="shared" si="0"/>
        <v>66.666666666666671</v>
      </c>
      <c r="H10" s="417"/>
    </row>
    <row r="11" spans="1:10" x14ac:dyDescent="0.25">
      <c r="A11" s="415">
        <v>42649</v>
      </c>
      <c r="B11" s="69">
        <v>42644</v>
      </c>
      <c r="C11" s="51" t="s">
        <v>194</v>
      </c>
      <c r="D11" s="58" t="s">
        <v>19</v>
      </c>
      <c r="E11" s="416" t="s">
        <v>8</v>
      </c>
      <c r="F11" s="70">
        <v>80</v>
      </c>
      <c r="G11" s="70">
        <f t="shared" si="0"/>
        <v>66.666666666666671</v>
      </c>
      <c r="H11" s="417">
        <v>290</v>
      </c>
    </row>
    <row r="12" spans="1:10" x14ac:dyDescent="0.25">
      <c r="A12" s="415"/>
      <c r="B12" s="39">
        <v>42670</v>
      </c>
      <c r="C12" s="23" t="s">
        <v>196</v>
      </c>
      <c r="D12" s="58" t="s">
        <v>19</v>
      </c>
      <c r="E12" s="416"/>
      <c r="F12" s="70">
        <v>80</v>
      </c>
      <c r="G12" s="70">
        <f t="shared" si="0"/>
        <v>66.666666666666671</v>
      </c>
      <c r="H12" s="417"/>
      <c r="I12" s="18" t="s">
        <v>122</v>
      </c>
    </row>
    <row r="13" spans="1:10" x14ac:dyDescent="0.25">
      <c r="A13" s="415"/>
      <c r="B13" s="39">
        <v>42654</v>
      </c>
      <c r="C13" s="38" t="s">
        <v>198</v>
      </c>
      <c r="D13" s="58" t="s">
        <v>23</v>
      </c>
      <c r="E13" s="416"/>
      <c r="F13" s="70">
        <v>50</v>
      </c>
      <c r="G13" s="70">
        <f t="shared" si="0"/>
        <v>41.666666666666671</v>
      </c>
      <c r="H13" s="417"/>
    </row>
    <row r="14" spans="1:10" x14ac:dyDescent="0.25">
      <c r="A14" s="415"/>
      <c r="B14" s="39">
        <v>42648</v>
      </c>
      <c r="C14" s="82" t="s">
        <v>197</v>
      </c>
      <c r="D14" s="58" t="s">
        <v>19</v>
      </c>
      <c r="E14" s="416"/>
      <c r="F14" s="70">
        <v>80</v>
      </c>
      <c r="G14" s="70">
        <f t="shared" si="0"/>
        <v>66.666666666666671</v>
      </c>
      <c r="H14" s="417"/>
    </row>
    <row r="15" spans="1:10" x14ac:dyDescent="0.25">
      <c r="A15" s="69">
        <v>42647</v>
      </c>
      <c r="B15" s="39" t="s">
        <v>200</v>
      </c>
      <c r="C15" s="43" t="s">
        <v>199</v>
      </c>
      <c r="D15" s="58" t="s">
        <v>20</v>
      </c>
      <c r="E15" s="51" t="s">
        <v>11</v>
      </c>
      <c r="F15" s="70">
        <v>245</v>
      </c>
      <c r="G15" s="70">
        <f>+F15/1.2</f>
        <v>204.16666666666669</v>
      </c>
      <c r="H15" s="52">
        <v>245</v>
      </c>
    </row>
    <row r="16" spans="1:10" x14ac:dyDescent="0.25">
      <c r="A16" s="69">
        <v>42654</v>
      </c>
      <c r="B16" s="39">
        <v>42647</v>
      </c>
      <c r="C16" s="27" t="s">
        <v>204</v>
      </c>
      <c r="D16" s="84" t="s">
        <v>205</v>
      </c>
      <c r="E16" s="51" t="s">
        <v>102</v>
      </c>
      <c r="F16" s="70">
        <v>178.16</v>
      </c>
      <c r="G16" s="70">
        <f t="shared" ref="G16:G22" si="1">+F16/1.2</f>
        <v>148.46666666666667</v>
      </c>
      <c r="H16" s="52">
        <v>178.16</v>
      </c>
    </row>
    <row r="17" spans="1:8" x14ac:dyDescent="0.25">
      <c r="A17" s="69">
        <v>42662</v>
      </c>
      <c r="B17" s="69">
        <v>42662</v>
      </c>
      <c r="C17" s="83" t="s">
        <v>206</v>
      </c>
      <c r="D17" s="38" t="s">
        <v>207</v>
      </c>
      <c r="E17" s="51" t="s">
        <v>102</v>
      </c>
      <c r="F17" s="70">
        <v>180</v>
      </c>
      <c r="G17" s="70">
        <f t="shared" si="1"/>
        <v>150</v>
      </c>
      <c r="H17" s="52">
        <v>177.23</v>
      </c>
    </row>
    <row r="18" spans="1:8" x14ac:dyDescent="0.25">
      <c r="A18" s="69">
        <v>42668</v>
      </c>
      <c r="B18" s="39" t="s">
        <v>200</v>
      </c>
      <c r="C18" s="83" t="s">
        <v>203</v>
      </c>
      <c r="D18" s="58" t="s">
        <v>21</v>
      </c>
      <c r="E18" s="51" t="s">
        <v>11</v>
      </c>
      <c r="F18" s="70">
        <v>180</v>
      </c>
      <c r="G18" s="70">
        <f t="shared" si="1"/>
        <v>150</v>
      </c>
      <c r="H18" s="52">
        <v>180</v>
      </c>
    </row>
    <row r="19" spans="1:8" x14ac:dyDescent="0.25">
      <c r="A19" s="69">
        <v>42669</v>
      </c>
      <c r="B19" s="39" t="s">
        <v>209</v>
      </c>
      <c r="C19" s="83" t="s">
        <v>208</v>
      </c>
      <c r="D19" s="38" t="s">
        <v>210</v>
      </c>
      <c r="E19" s="51" t="s">
        <v>102</v>
      </c>
      <c r="F19" s="70">
        <v>180</v>
      </c>
      <c r="G19" s="70">
        <f t="shared" si="1"/>
        <v>150</v>
      </c>
      <c r="H19" s="52">
        <v>177.23</v>
      </c>
    </row>
    <row r="20" spans="1:8" x14ac:dyDescent="0.25">
      <c r="A20" s="69">
        <v>42671</v>
      </c>
      <c r="B20" s="39" t="s">
        <v>212</v>
      </c>
      <c r="C20" s="83" t="s">
        <v>211</v>
      </c>
      <c r="D20" s="82" t="s">
        <v>213</v>
      </c>
      <c r="E20" s="51" t="s">
        <v>102</v>
      </c>
      <c r="F20" s="70">
        <v>180</v>
      </c>
      <c r="G20" s="70">
        <f t="shared" si="1"/>
        <v>150</v>
      </c>
      <c r="H20" s="52">
        <v>177.23</v>
      </c>
    </row>
    <row r="21" spans="1:8" x14ac:dyDescent="0.25">
      <c r="A21" s="69">
        <v>42674</v>
      </c>
      <c r="B21" s="69" t="s">
        <v>123</v>
      </c>
      <c r="C21" s="51" t="s">
        <v>195</v>
      </c>
      <c r="D21" s="58" t="s">
        <v>22</v>
      </c>
      <c r="E21" s="51" t="s">
        <v>11</v>
      </c>
      <c r="F21" s="70">
        <v>120</v>
      </c>
      <c r="G21" s="70">
        <f t="shared" si="1"/>
        <v>100</v>
      </c>
      <c r="H21" s="52">
        <v>120</v>
      </c>
    </row>
    <row r="22" spans="1:8" x14ac:dyDescent="0.25">
      <c r="A22" s="69">
        <v>42674</v>
      </c>
      <c r="B22" s="39">
        <v>42666</v>
      </c>
      <c r="C22" s="82" t="s">
        <v>215</v>
      </c>
      <c r="D22" s="38" t="s">
        <v>214</v>
      </c>
      <c r="E22" s="51" t="s">
        <v>102</v>
      </c>
      <c r="F22" s="70">
        <v>180</v>
      </c>
      <c r="G22" s="70">
        <f t="shared" si="1"/>
        <v>150</v>
      </c>
      <c r="H22" s="52">
        <v>177.23</v>
      </c>
    </row>
    <row r="23" spans="1:8" x14ac:dyDescent="0.25">
      <c r="A23" s="71"/>
      <c r="B23" s="72"/>
      <c r="C23" s="72"/>
      <c r="D23" s="73"/>
      <c r="E23" s="74"/>
      <c r="F23" s="75"/>
      <c r="G23" s="75"/>
      <c r="H23" s="76"/>
    </row>
    <row r="24" spans="1:8" x14ac:dyDescent="0.25">
      <c r="A24" s="71"/>
      <c r="B24" s="72"/>
      <c r="C24" s="72"/>
      <c r="D24" s="73"/>
      <c r="E24" s="77" t="s">
        <v>124</v>
      </c>
      <c r="F24" s="78">
        <f>SUM(F6:F22)</f>
        <v>2888.16</v>
      </c>
      <c r="G24" s="78">
        <f>SUM(G6:G22)</f>
        <v>2406.8000000000002</v>
      </c>
      <c r="H24" s="76"/>
    </row>
    <row r="25" spans="1:8" x14ac:dyDescent="0.25">
      <c r="A25" s="71"/>
      <c r="B25" s="79"/>
      <c r="C25" s="72"/>
      <c r="D25" s="73"/>
      <c r="E25" s="74"/>
      <c r="F25" s="75"/>
      <c r="G25" s="75"/>
      <c r="H25" s="76"/>
    </row>
    <row r="26" spans="1:8" ht="15.75" thickBot="1" x14ac:dyDescent="0.3">
      <c r="A26" s="71"/>
      <c r="B26" s="79"/>
      <c r="C26" s="72"/>
      <c r="D26" s="73"/>
      <c r="E26" s="77" t="s">
        <v>125</v>
      </c>
      <c r="F26" s="80">
        <f>+F24-G24</f>
        <v>481.35999999999967</v>
      </c>
      <c r="G26" s="75"/>
      <c r="H26" s="76"/>
    </row>
    <row r="27" spans="1:8" ht="15.75" thickBot="1" x14ac:dyDescent="0.3">
      <c r="A27" s="71"/>
      <c r="B27" s="72"/>
      <c r="C27" s="24"/>
      <c r="D27" s="25"/>
      <c r="E27" s="25"/>
      <c r="F27" s="25"/>
      <c r="G27" s="26"/>
      <c r="H27" s="76"/>
    </row>
    <row r="28" spans="1:8" x14ac:dyDescent="0.25">
      <c r="A28" s="7"/>
      <c r="B28" s="8"/>
      <c r="C28" s="8"/>
      <c r="D28" s="9"/>
      <c r="E28" s="10"/>
      <c r="F28" s="11"/>
      <c r="G28" s="11"/>
      <c r="H28" s="12"/>
    </row>
    <row r="29" spans="1:8" x14ac:dyDescent="0.25">
      <c r="A29" s="7"/>
      <c r="B29" s="8"/>
      <c r="C29" s="8"/>
      <c r="D29" s="9"/>
      <c r="E29" s="10"/>
      <c r="F29" s="11"/>
      <c r="G29" s="11"/>
      <c r="H29" s="12"/>
    </row>
    <row r="30" spans="1:8" x14ac:dyDescent="0.25">
      <c r="A30" s="7"/>
      <c r="B30" s="8"/>
      <c r="C30" s="8"/>
      <c r="D30" s="9"/>
      <c r="E30" s="10"/>
      <c r="F30" s="11"/>
      <c r="G30" s="11"/>
      <c r="H30" s="12"/>
    </row>
    <row r="31" spans="1:8" x14ac:dyDescent="0.25">
      <c r="A31" s="7"/>
      <c r="B31" s="13"/>
      <c r="C31" s="8"/>
      <c r="D31" s="9"/>
      <c r="E31" s="10"/>
      <c r="F31" s="11"/>
      <c r="G31" s="11"/>
      <c r="H31" s="12"/>
    </row>
    <row r="32" spans="1:8" x14ac:dyDescent="0.25">
      <c r="A32" s="7"/>
      <c r="B32" s="8"/>
      <c r="C32" s="8"/>
      <c r="D32" s="9"/>
      <c r="E32" s="10"/>
      <c r="F32" s="11"/>
      <c r="G32" s="11"/>
      <c r="H32" s="12"/>
    </row>
    <row r="33" spans="1:8" x14ac:dyDescent="0.25">
      <c r="A33" s="7"/>
      <c r="B33" s="8"/>
      <c r="C33" s="8"/>
      <c r="D33" s="9"/>
      <c r="E33" s="10"/>
      <c r="F33" s="11"/>
      <c r="G33" s="11"/>
      <c r="H33" s="12"/>
    </row>
    <row r="34" spans="1:8" x14ac:dyDescent="0.25">
      <c r="A34" s="14"/>
      <c r="B34" s="8"/>
      <c r="C34" s="8"/>
      <c r="D34" s="9"/>
      <c r="E34" s="15"/>
      <c r="F34" s="11"/>
      <c r="G34" s="11"/>
      <c r="H34" s="16"/>
    </row>
    <row r="35" spans="1:8" x14ac:dyDescent="0.25">
      <c r="A35" s="13"/>
      <c r="B35" s="8"/>
      <c r="C35" s="8"/>
      <c r="D35" s="9"/>
      <c r="E35" s="8"/>
      <c r="F35" s="11"/>
      <c r="G35" s="11"/>
      <c r="H35" s="17"/>
    </row>
    <row r="36" spans="1:8" x14ac:dyDescent="0.25">
      <c r="A36" s="13"/>
      <c r="B36" s="8"/>
      <c r="C36" s="8"/>
      <c r="D36" s="9"/>
      <c r="E36" s="8"/>
      <c r="F36" s="11"/>
      <c r="G36" s="11"/>
      <c r="H36" s="17"/>
    </row>
    <row r="37" spans="1:8" x14ac:dyDescent="0.25">
      <c r="A37" s="13"/>
      <c r="B37" s="8"/>
      <c r="C37" s="8"/>
      <c r="D37" s="9"/>
      <c r="E37" s="8"/>
      <c r="F37" s="11"/>
      <c r="G37" s="11"/>
      <c r="H37" s="17"/>
    </row>
    <row r="38" spans="1:8" x14ac:dyDescent="0.25">
      <c r="A38" s="13"/>
      <c r="B38" s="8"/>
      <c r="C38" s="8"/>
      <c r="D38" s="9"/>
      <c r="E38" s="8"/>
      <c r="F38" s="11"/>
      <c r="G38" s="11"/>
      <c r="H38" s="17"/>
    </row>
    <row r="39" spans="1:8" x14ac:dyDescent="0.25">
      <c r="A39" s="13"/>
      <c r="B39" s="8"/>
      <c r="C39" s="8"/>
      <c r="D39" s="9"/>
      <c r="E39" s="8"/>
      <c r="F39" s="11"/>
      <c r="G39" s="11"/>
      <c r="H39" s="17"/>
    </row>
    <row r="40" spans="1:8" x14ac:dyDescent="0.25">
      <c r="A40" s="7"/>
      <c r="B40" s="8"/>
      <c r="C40" s="8"/>
      <c r="D40" s="9"/>
      <c r="E40" s="10"/>
      <c r="F40" s="11"/>
      <c r="G40" s="11"/>
      <c r="H40" s="12"/>
    </row>
    <row r="41" spans="1:8" x14ac:dyDescent="0.25">
      <c r="A41" s="7"/>
      <c r="B41" s="8"/>
      <c r="C41" s="8"/>
      <c r="D41" s="9"/>
      <c r="E41" s="10"/>
      <c r="F41" s="11"/>
      <c r="G41" s="11"/>
      <c r="H41" s="12"/>
    </row>
    <row r="42" spans="1:8" x14ac:dyDescent="0.25">
      <c r="A42" s="7"/>
      <c r="B42" s="8"/>
      <c r="C42" s="8"/>
      <c r="D42" s="9"/>
      <c r="E42" s="10"/>
      <c r="F42" s="11"/>
      <c r="G42" s="11"/>
      <c r="H42" s="12"/>
    </row>
    <row r="43" spans="1:8" x14ac:dyDescent="0.25">
      <c r="A43" s="7"/>
      <c r="B43" s="8"/>
      <c r="C43" s="8"/>
      <c r="D43" s="9"/>
      <c r="E43" s="10"/>
      <c r="F43" s="11"/>
      <c r="G43" s="11"/>
      <c r="H43" s="12"/>
    </row>
    <row r="44" spans="1:8" x14ac:dyDescent="0.25">
      <c r="A44" s="7"/>
      <c r="B44" s="8"/>
      <c r="C44" s="8"/>
      <c r="D44" s="9"/>
      <c r="E44" s="10"/>
      <c r="F44" s="11"/>
      <c r="G44" s="11"/>
      <c r="H44" s="12"/>
    </row>
    <row r="45" spans="1:8" x14ac:dyDescent="0.25">
      <c r="A45" s="7"/>
      <c r="B45" s="8"/>
      <c r="C45" s="8"/>
      <c r="D45" s="9"/>
      <c r="E45" s="10"/>
      <c r="F45" s="11"/>
      <c r="G45" s="11"/>
      <c r="H45" s="12"/>
    </row>
    <row r="46" spans="1:8" x14ac:dyDescent="0.25">
      <c r="A46" s="7"/>
      <c r="B46" s="8"/>
      <c r="C46" s="8"/>
      <c r="D46" s="9"/>
      <c r="E46" s="10"/>
      <c r="F46" s="11"/>
      <c r="G46" s="11"/>
      <c r="H46" s="12"/>
    </row>
    <row r="47" spans="1:8" x14ac:dyDescent="0.25">
      <c r="A47" s="7"/>
      <c r="B47" s="8"/>
      <c r="C47" s="8"/>
      <c r="D47" s="9"/>
      <c r="E47" s="10"/>
      <c r="F47" s="11"/>
      <c r="G47" s="11"/>
      <c r="H47" s="12"/>
    </row>
    <row r="48" spans="1:8" x14ac:dyDescent="0.25">
      <c r="A48" s="13"/>
      <c r="B48" s="8"/>
      <c r="C48" s="8"/>
      <c r="D48" s="9"/>
      <c r="E48" s="8"/>
      <c r="F48" s="11"/>
      <c r="G48" s="11"/>
      <c r="H48" s="17"/>
    </row>
    <row r="49" spans="1:8" x14ac:dyDescent="0.25">
      <c r="A49" s="13"/>
      <c r="B49" s="8"/>
      <c r="C49" s="8"/>
      <c r="D49" s="9"/>
      <c r="E49" s="8"/>
      <c r="F49" s="11"/>
      <c r="G49" s="11"/>
      <c r="H49" s="17"/>
    </row>
  </sheetData>
  <mergeCells count="7">
    <mergeCell ref="A11:A14"/>
    <mergeCell ref="E11:E14"/>
    <mergeCell ref="H11:H14"/>
    <mergeCell ref="A1:H1"/>
    <mergeCell ref="A6:A10"/>
    <mergeCell ref="E6:E10"/>
    <mergeCell ref="H6:H10"/>
  </mergeCells>
  <hyperlinks>
    <hyperlink ref="C7" r:id="rId1" display="http://www.revellat.fr/sophrobase/htdocs/compta/facture.php?facid=268"/>
    <hyperlink ref="C18" r:id="rId2" display="http://www.revellat.fr/sophrobase/htdocs/compta/facture.php?facid=273"/>
    <hyperlink ref="C16" r:id="rId3" display="http://www.revellat.fr/sophrobase/htdocs/compta/facture.php?facid=281"/>
    <hyperlink ref="C17" r:id="rId4" display="http://www.revellat.fr/sophrobase/htdocs/compta/facture.php?facid=271"/>
    <hyperlink ref="C19" r:id="rId5" display="http://www.revellat.fr/sophrobase/htdocs/compta/facture.php?facid=270"/>
    <hyperlink ref="C20" r:id="rId6" display="http://www.revellat.fr/sophrobase/htdocs/compta/facture.php?facid=272"/>
  </hyperlinks>
  <pageMargins left="0.25" right="0.25" top="0.75" bottom="0.75" header="0.3" footer="0.3"/>
  <pageSetup paperSize="9" orientation="landscape" verticalDpi="300" r:id="rId7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opLeftCell="A28" workbookViewId="0">
      <selection activeCell="D38" sqref="D38"/>
    </sheetView>
  </sheetViews>
  <sheetFormatPr baseColWidth="10" defaultRowHeight="15" x14ac:dyDescent="0.25"/>
  <cols>
    <col min="1" max="1" width="22.42578125" customWidth="1"/>
    <col min="2" max="2" width="14.5703125" customWidth="1"/>
    <col min="3" max="3" width="12.28515625" customWidth="1"/>
    <col min="4" max="4" width="24" customWidth="1"/>
    <col min="5" max="5" width="20.140625" customWidth="1"/>
    <col min="8" max="8" width="23.140625" customWidth="1"/>
  </cols>
  <sheetData>
    <row r="1" spans="1:10" ht="15.75" thickBot="1" x14ac:dyDescent="0.3">
      <c r="A1" s="412" t="s">
        <v>14</v>
      </c>
      <c r="B1" s="413"/>
      <c r="C1" s="413"/>
      <c r="D1" s="413"/>
      <c r="E1" s="413"/>
      <c r="F1" s="413"/>
      <c r="G1" s="413"/>
      <c r="H1" s="414"/>
    </row>
    <row r="2" spans="1:10" x14ac:dyDescent="0.25">
      <c r="A2" s="2"/>
      <c r="B2" s="2"/>
      <c r="C2" s="2"/>
      <c r="D2" s="2"/>
      <c r="E2" s="2"/>
      <c r="F2" s="2"/>
      <c r="G2" s="2"/>
      <c r="H2" s="2"/>
    </row>
    <row r="3" spans="1:10" x14ac:dyDescent="0.25">
      <c r="B3" s="1" t="s">
        <v>4</v>
      </c>
      <c r="I3" s="6"/>
      <c r="J3" t="s">
        <v>101</v>
      </c>
    </row>
    <row r="5" spans="1:10" x14ac:dyDescent="0.25">
      <c r="A5" s="3" t="s">
        <v>5</v>
      </c>
      <c r="B5" s="3" t="s">
        <v>13</v>
      </c>
      <c r="C5" s="4" t="s">
        <v>0</v>
      </c>
      <c r="D5" s="4" t="s">
        <v>6</v>
      </c>
      <c r="E5" s="4" t="s">
        <v>1</v>
      </c>
      <c r="F5" s="4" t="s">
        <v>2</v>
      </c>
      <c r="G5" s="4" t="s">
        <v>3</v>
      </c>
      <c r="H5" s="5" t="s">
        <v>7</v>
      </c>
    </row>
    <row r="6" spans="1:10" x14ac:dyDescent="0.25">
      <c r="A6" s="69">
        <v>42681</v>
      </c>
      <c r="B6" s="39">
        <v>42684</v>
      </c>
      <c r="C6" s="27" t="s">
        <v>231</v>
      </c>
      <c r="D6" s="23" t="s">
        <v>210</v>
      </c>
      <c r="E6" s="51" t="s">
        <v>102</v>
      </c>
      <c r="F6" s="70">
        <v>180</v>
      </c>
      <c r="G6" s="70">
        <f t="shared" ref="G6:G37" si="0">+F6/1.2</f>
        <v>150</v>
      </c>
      <c r="H6" s="52">
        <v>177.23</v>
      </c>
    </row>
    <row r="7" spans="1:10" x14ac:dyDescent="0.25">
      <c r="A7" s="69">
        <v>42681</v>
      </c>
      <c r="B7" s="39">
        <v>42499</v>
      </c>
      <c r="C7" s="27" t="s">
        <v>216</v>
      </c>
      <c r="D7" s="58" t="s">
        <v>25</v>
      </c>
      <c r="E7" s="51" t="s">
        <v>11</v>
      </c>
      <c r="F7" s="70">
        <v>254</v>
      </c>
      <c r="G7" s="70">
        <f t="shared" si="0"/>
        <v>211.66666666666669</v>
      </c>
      <c r="H7" s="52">
        <v>254</v>
      </c>
    </row>
    <row r="8" spans="1:10" x14ac:dyDescent="0.25">
      <c r="A8" s="69">
        <v>42683</v>
      </c>
      <c r="B8" s="69" t="s">
        <v>104</v>
      </c>
      <c r="C8" s="51" t="s">
        <v>44</v>
      </c>
      <c r="D8" s="58" t="s">
        <v>31</v>
      </c>
      <c r="E8" s="51" t="s">
        <v>11</v>
      </c>
      <c r="F8" s="70">
        <v>265</v>
      </c>
      <c r="G8" s="70">
        <f t="shared" si="0"/>
        <v>220.83333333333334</v>
      </c>
      <c r="H8" s="52">
        <v>265</v>
      </c>
    </row>
    <row r="9" spans="1:10" x14ac:dyDescent="0.25">
      <c r="A9" s="69">
        <v>42684</v>
      </c>
      <c r="B9" s="69" t="s">
        <v>105</v>
      </c>
      <c r="C9" s="51" t="s">
        <v>45</v>
      </c>
      <c r="D9" s="58" t="s">
        <v>32</v>
      </c>
      <c r="E9" s="51" t="s">
        <v>8</v>
      </c>
      <c r="F9" s="70">
        <v>70</v>
      </c>
      <c r="G9" s="70">
        <f t="shared" si="0"/>
        <v>58.333333333333336</v>
      </c>
      <c r="H9" s="52">
        <v>70</v>
      </c>
    </row>
    <row r="10" spans="1:10" x14ac:dyDescent="0.25">
      <c r="A10" s="415">
        <v>42684</v>
      </c>
      <c r="B10" s="96" t="s">
        <v>76</v>
      </c>
      <c r="C10" s="90" t="s">
        <v>103</v>
      </c>
      <c r="D10" s="58" t="s">
        <v>33</v>
      </c>
      <c r="E10" s="416" t="s">
        <v>8</v>
      </c>
      <c r="F10" s="70">
        <v>70</v>
      </c>
      <c r="G10" s="70">
        <f t="shared" si="0"/>
        <v>58.333333333333336</v>
      </c>
      <c r="H10" s="417">
        <v>140</v>
      </c>
    </row>
    <row r="11" spans="1:10" x14ac:dyDescent="0.25">
      <c r="A11" s="415"/>
      <c r="B11" s="69" t="s">
        <v>76</v>
      </c>
      <c r="C11" s="51" t="s">
        <v>109</v>
      </c>
      <c r="D11" s="58" t="s">
        <v>34</v>
      </c>
      <c r="E11" s="416"/>
      <c r="F11" s="70">
        <v>70</v>
      </c>
      <c r="G11" s="70">
        <f t="shared" si="0"/>
        <v>58.333333333333336</v>
      </c>
      <c r="H11" s="417"/>
    </row>
    <row r="12" spans="1:10" x14ac:dyDescent="0.25">
      <c r="A12" s="415">
        <v>42684</v>
      </c>
      <c r="B12" s="39">
        <v>42648</v>
      </c>
      <c r="C12" s="29" t="s">
        <v>239</v>
      </c>
      <c r="D12" s="58" t="s">
        <v>35</v>
      </c>
      <c r="E12" s="416" t="s">
        <v>8</v>
      </c>
      <c r="F12" s="70">
        <v>45</v>
      </c>
      <c r="G12" s="70">
        <f t="shared" si="0"/>
        <v>37.5</v>
      </c>
      <c r="H12" s="417">
        <v>265</v>
      </c>
    </row>
    <row r="13" spans="1:10" x14ac:dyDescent="0.25">
      <c r="A13" s="415"/>
      <c r="B13" s="69" t="s">
        <v>106</v>
      </c>
      <c r="C13" s="51" t="s">
        <v>47</v>
      </c>
      <c r="D13" s="58" t="s">
        <v>36</v>
      </c>
      <c r="E13" s="416"/>
      <c r="F13" s="70">
        <v>70</v>
      </c>
      <c r="G13" s="70">
        <f t="shared" si="0"/>
        <v>58.333333333333336</v>
      </c>
      <c r="H13" s="417"/>
    </row>
    <row r="14" spans="1:10" x14ac:dyDescent="0.25">
      <c r="A14" s="415"/>
      <c r="B14" s="39">
        <v>42683</v>
      </c>
      <c r="C14" s="38" t="s">
        <v>232</v>
      </c>
      <c r="D14" s="58" t="s">
        <v>19</v>
      </c>
      <c r="E14" s="416"/>
      <c r="F14" s="70">
        <v>80</v>
      </c>
      <c r="G14" s="70">
        <f t="shared" si="0"/>
        <v>66.666666666666671</v>
      </c>
      <c r="H14" s="417"/>
    </row>
    <row r="15" spans="1:10" x14ac:dyDescent="0.25">
      <c r="A15" s="415"/>
      <c r="B15" s="90" t="s">
        <v>111</v>
      </c>
      <c r="C15" s="90" t="s">
        <v>110</v>
      </c>
      <c r="D15" s="58" t="s">
        <v>37</v>
      </c>
      <c r="E15" s="416"/>
      <c r="F15" s="70">
        <v>70</v>
      </c>
      <c r="G15" s="70">
        <f t="shared" si="0"/>
        <v>58.333333333333336</v>
      </c>
      <c r="H15" s="417"/>
    </row>
    <row r="16" spans="1:10" x14ac:dyDescent="0.25">
      <c r="A16" s="415">
        <v>42684</v>
      </c>
      <c r="B16" s="39">
        <v>42691</v>
      </c>
      <c r="C16" s="22" t="s">
        <v>237</v>
      </c>
      <c r="D16" s="58" t="s">
        <v>36</v>
      </c>
      <c r="E16" s="416" t="s">
        <v>8</v>
      </c>
      <c r="F16" s="70">
        <v>70</v>
      </c>
      <c r="G16" s="70">
        <f t="shared" si="0"/>
        <v>58.333333333333336</v>
      </c>
      <c r="H16" s="417">
        <v>275</v>
      </c>
    </row>
    <row r="17" spans="1:10" x14ac:dyDescent="0.25">
      <c r="A17" s="415"/>
      <c r="B17" s="39">
        <v>42658</v>
      </c>
      <c r="C17" s="27" t="s">
        <v>241</v>
      </c>
      <c r="D17" s="58" t="s">
        <v>38</v>
      </c>
      <c r="E17" s="416"/>
      <c r="F17" s="70">
        <v>80</v>
      </c>
      <c r="G17" s="70">
        <f t="shared" si="0"/>
        <v>66.666666666666671</v>
      </c>
      <c r="H17" s="417"/>
    </row>
    <row r="18" spans="1:10" x14ac:dyDescent="0.25">
      <c r="A18" s="415"/>
      <c r="B18" s="39">
        <v>42655</v>
      </c>
      <c r="C18" s="29" t="s">
        <v>240</v>
      </c>
      <c r="D18" s="58" t="s">
        <v>35</v>
      </c>
      <c r="E18" s="416"/>
      <c r="F18" s="70">
        <v>45</v>
      </c>
      <c r="G18" s="70">
        <f t="shared" si="0"/>
        <v>37.5</v>
      </c>
      <c r="H18" s="417"/>
    </row>
    <row r="19" spans="1:10" x14ac:dyDescent="0.25">
      <c r="A19" s="415"/>
      <c r="B19" s="90" t="s">
        <v>104</v>
      </c>
      <c r="C19" s="90" t="s">
        <v>48</v>
      </c>
      <c r="D19" s="58" t="s">
        <v>19</v>
      </c>
      <c r="E19" s="416"/>
      <c r="F19" s="70">
        <v>80</v>
      </c>
      <c r="G19" s="70">
        <f t="shared" si="0"/>
        <v>66.666666666666671</v>
      </c>
      <c r="H19" s="417"/>
    </row>
    <row r="20" spans="1:10" x14ac:dyDescent="0.25">
      <c r="A20" s="418">
        <v>42684</v>
      </c>
      <c r="B20" s="39">
        <v>42698</v>
      </c>
      <c r="C20" s="23" t="s">
        <v>235</v>
      </c>
      <c r="D20" s="58" t="s">
        <v>112</v>
      </c>
      <c r="E20" s="421" t="s">
        <v>8</v>
      </c>
      <c r="F20" s="70">
        <v>50</v>
      </c>
      <c r="G20" s="70">
        <f t="shared" si="0"/>
        <v>41.666666666666671</v>
      </c>
      <c r="H20" s="424">
        <v>340</v>
      </c>
    </row>
    <row r="21" spans="1:10" x14ac:dyDescent="0.25">
      <c r="A21" s="419"/>
      <c r="B21" s="39">
        <v>42698</v>
      </c>
      <c r="C21" s="22" t="s">
        <v>233</v>
      </c>
      <c r="D21" s="58" t="s">
        <v>19</v>
      </c>
      <c r="E21" s="422"/>
      <c r="F21" s="70">
        <v>80</v>
      </c>
      <c r="G21" s="70">
        <f t="shared" si="0"/>
        <v>66.666666666666671</v>
      </c>
      <c r="H21" s="425"/>
    </row>
    <row r="22" spans="1:10" x14ac:dyDescent="0.25">
      <c r="A22" s="419"/>
      <c r="B22" s="90" t="s">
        <v>76</v>
      </c>
      <c r="C22" s="90" t="s">
        <v>46</v>
      </c>
      <c r="D22" s="58" t="s">
        <v>34</v>
      </c>
      <c r="E22" s="422"/>
      <c r="F22" s="70">
        <v>70</v>
      </c>
      <c r="G22" s="70">
        <f t="shared" si="0"/>
        <v>58.333333333333336</v>
      </c>
      <c r="H22" s="425"/>
    </row>
    <row r="23" spans="1:10" x14ac:dyDescent="0.25">
      <c r="A23" s="419"/>
      <c r="B23" s="39">
        <v>42668</v>
      </c>
      <c r="C23" s="27" t="s">
        <v>238</v>
      </c>
      <c r="D23" s="58" t="s">
        <v>36</v>
      </c>
      <c r="E23" s="422"/>
      <c r="F23" s="70">
        <v>70</v>
      </c>
      <c r="G23" s="70">
        <f t="shared" si="0"/>
        <v>58.333333333333336</v>
      </c>
      <c r="H23" s="425"/>
    </row>
    <row r="24" spans="1:10" x14ac:dyDescent="0.25">
      <c r="A24" s="420"/>
      <c r="B24" s="39">
        <v>42697</v>
      </c>
      <c r="C24" s="38" t="s">
        <v>236</v>
      </c>
      <c r="D24" s="97" t="s">
        <v>113</v>
      </c>
      <c r="E24" s="423"/>
      <c r="F24" s="78">
        <v>70</v>
      </c>
      <c r="G24" s="70">
        <f t="shared" ref="G24:G29" si="1">+F24/1.2</f>
        <v>58.333333333333336</v>
      </c>
      <c r="H24" s="426"/>
    </row>
    <row r="25" spans="1:10" x14ac:dyDescent="0.25">
      <c r="A25" s="415">
        <v>42684</v>
      </c>
      <c r="B25" s="69" t="s">
        <v>105</v>
      </c>
      <c r="C25" s="51" t="s">
        <v>51</v>
      </c>
      <c r="D25" s="58" t="s">
        <v>28</v>
      </c>
      <c r="E25" s="416" t="s">
        <v>8</v>
      </c>
      <c r="F25" s="70">
        <v>70</v>
      </c>
      <c r="G25" s="70">
        <f t="shared" si="1"/>
        <v>58.333333333333336</v>
      </c>
      <c r="H25" s="417">
        <v>470</v>
      </c>
    </row>
    <row r="26" spans="1:10" x14ac:dyDescent="0.25">
      <c r="A26" s="415"/>
      <c r="B26" s="69" t="s">
        <v>107</v>
      </c>
      <c r="C26" s="51" t="s">
        <v>50</v>
      </c>
      <c r="D26" s="58" t="s">
        <v>29</v>
      </c>
      <c r="E26" s="416"/>
      <c r="F26" s="70">
        <v>250</v>
      </c>
      <c r="G26" s="70">
        <f t="shared" si="1"/>
        <v>208.33333333333334</v>
      </c>
      <c r="H26" s="417"/>
    </row>
    <row r="27" spans="1:10" x14ac:dyDescent="0.25">
      <c r="A27" s="415"/>
      <c r="B27" s="90" t="s">
        <v>115</v>
      </c>
      <c r="C27" s="90" t="s">
        <v>114</v>
      </c>
      <c r="D27" s="58" t="s">
        <v>30</v>
      </c>
      <c r="E27" s="416"/>
      <c r="F27" s="70">
        <v>70</v>
      </c>
      <c r="G27" s="70">
        <f t="shared" si="1"/>
        <v>58.333333333333336</v>
      </c>
      <c r="H27" s="417"/>
    </row>
    <row r="28" spans="1:10" x14ac:dyDescent="0.25">
      <c r="A28" s="415"/>
      <c r="B28" s="39">
        <v>42689</v>
      </c>
      <c r="C28" s="23" t="s">
        <v>234</v>
      </c>
      <c r="D28" s="58" t="s">
        <v>19</v>
      </c>
      <c r="E28" s="416"/>
      <c r="F28" s="70">
        <v>80</v>
      </c>
      <c r="G28" s="70">
        <f t="shared" si="1"/>
        <v>66.666666666666671</v>
      </c>
      <c r="H28" s="417"/>
    </row>
    <row r="29" spans="1:10" x14ac:dyDescent="0.25">
      <c r="A29" s="415">
        <v>42684</v>
      </c>
      <c r="B29" s="39">
        <v>42698</v>
      </c>
      <c r="C29" s="27" t="s">
        <v>235</v>
      </c>
      <c r="D29" s="58" t="s">
        <v>39</v>
      </c>
      <c r="E29" s="416" t="s">
        <v>8</v>
      </c>
      <c r="F29" s="70">
        <v>50</v>
      </c>
      <c r="G29" s="70">
        <f t="shared" si="1"/>
        <v>41.666666666666671</v>
      </c>
      <c r="H29" s="417">
        <v>2263</v>
      </c>
    </row>
    <row r="30" spans="1:10" x14ac:dyDescent="0.25">
      <c r="A30" s="415"/>
      <c r="B30" s="39">
        <v>42649</v>
      </c>
      <c r="C30" s="22" t="s">
        <v>242</v>
      </c>
      <c r="D30" s="58" t="s">
        <v>118</v>
      </c>
      <c r="E30" s="416"/>
      <c r="F30" s="70">
        <v>1059</v>
      </c>
      <c r="G30" s="70">
        <f t="shared" ref="G30:G33" si="2">+F30/1.2</f>
        <v>882.5</v>
      </c>
      <c r="H30" s="417"/>
      <c r="J30" s="21"/>
    </row>
    <row r="31" spans="1:10" x14ac:dyDescent="0.25">
      <c r="A31" s="415"/>
      <c r="B31" s="69" t="s">
        <v>120</v>
      </c>
      <c r="C31" s="51" t="s">
        <v>119</v>
      </c>
      <c r="D31" s="58" t="s">
        <v>40</v>
      </c>
      <c r="E31" s="416"/>
      <c r="F31" s="70">
        <v>439</v>
      </c>
      <c r="G31" s="70">
        <f t="shared" si="2"/>
        <v>365.83333333333337</v>
      </c>
      <c r="H31" s="417"/>
    </row>
    <row r="32" spans="1:10" x14ac:dyDescent="0.25">
      <c r="A32" s="415"/>
      <c r="B32" s="90" t="s">
        <v>108</v>
      </c>
      <c r="C32" s="90" t="s">
        <v>117</v>
      </c>
      <c r="D32" s="58" t="s">
        <v>116</v>
      </c>
      <c r="E32" s="416"/>
      <c r="F32" s="70">
        <v>280</v>
      </c>
      <c r="G32" s="70">
        <f t="shared" si="2"/>
        <v>233.33333333333334</v>
      </c>
      <c r="H32" s="417"/>
    </row>
    <row r="33" spans="1:8" x14ac:dyDescent="0.25">
      <c r="A33" s="415"/>
      <c r="B33" s="39">
        <v>42647</v>
      </c>
      <c r="C33" s="29" t="s">
        <v>244</v>
      </c>
      <c r="D33" s="58" t="s">
        <v>41</v>
      </c>
      <c r="E33" s="416"/>
      <c r="F33" s="70">
        <v>435</v>
      </c>
      <c r="G33" s="70">
        <f t="shared" si="2"/>
        <v>362.5</v>
      </c>
      <c r="H33" s="417"/>
    </row>
    <row r="34" spans="1:8" x14ac:dyDescent="0.25">
      <c r="A34" s="87">
        <v>42688</v>
      </c>
      <c r="B34" s="39">
        <v>42737</v>
      </c>
      <c r="C34" s="29" t="s">
        <v>228</v>
      </c>
      <c r="D34" s="28" t="s">
        <v>251</v>
      </c>
      <c r="E34" s="94" t="s">
        <v>102</v>
      </c>
      <c r="F34" s="70">
        <v>49</v>
      </c>
      <c r="G34" s="70">
        <f t="shared" si="0"/>
        <v>40.833333333333336</v>
      </c>
      <c r="H34" s="89">
        <v>48.06</v>
      </c>
    </row>
    <row r="35" spans="1:8" x14ac:dyDescent="0.25">
      <c r="A35" s="69">
        <v>42690</v>
      </c>
      <c r="B35" s="39">
        <v>42737</v>
      </c>
      <c r="C35" s="29" t="s">
        <v>138</v>
      </c>
      <c r="D35" s="58" t="s">
        <v>15</v>
      </c>
      <c r="E35" s="51" t="s">
        <v>11</v>
      </c>
      <c r="F35" s="70">
        <v>49.9</v>
      </c>
      <c r="G35" s="70">
        <f t="shared" si="0"/>
        <v>41.583333333333336</v>
      </c>
      <c r="H35" s="52">
        <v>49.9</v>
      </c>
    </row>
    <row r="36" spans="1:8" x14ac:dyDescent="0.25">
      <c r="A36" s="69">
        <v>42690</v>
      </c>
      <c r="B36" s="39">
        <v>42737</v>
      </c>
      <c r="C36" s="29" t="s">
        <v>225</v>
      </c>
      <c r="D36" s="23" t="s">
        <v>247</v>
      </c>
      <c r="E36" s="51" t="s">
        <v>102</v>
      </c>
      <c r="F36" s="70">
        <v>180</v>
      </c>
      <c r="G36" s="70">
        <f t="shared" si="0"/>
        <v>150</v>
      </c>
      <c r="H36" s="52">
        <v>177.23</v>
      </c>
    </row>
    <row r="37" spans="1:8" x14ac:dyDescent="0.25">
      <c r="A37" s="69">
        <v>42695</v>
      </c>
      <c r="B37" s="39">
        <v>42737</v>
      </c>
      <c r="C37" s="83" t="s">
        <v>256</v>
      </c>
      <c r="D37" s="82" t="s">
        <v>257</v>
      </c>
      <c r="E37" s="51" t="s">
        <v>102</v>
      </c>
      <c r="F37" s="70">
        <v>49</v>
      </c>
      <c r="G37" s="70">
        <f t="shared" si="0"/>
        <v>40.833333333333336</v>
      </c>
      <c r="H37" s="52">
        <v>48.06</v>
      </c>
    </row>
    <row r="38" spans="1:8" x14ac:dyDescent="0.25">
      <c r="A38" s="69">
        <v>42696</v>
      </c>
      <c r="B38" s="90" t="s">
        <v>108</v>
      </c>
      <c r="C38" s="90" t="s">
        <v>49</v>
      </c>
      <c r="D38" s="58" t="s">
        <v>43</v>
      </c>
      <c r="E38" s="51" t="s">
        <v>11</v>
      </c>
      <c r="F38" s="70">
        <v>180</v>
      </c>
      <c r="G38" s="70">
        <f t="shared" ref="G38:G49" si="3">+F38/1.2</f>
        <v>150</v>
      </c>
      <c r="H38" s="52">
        <v>180</v>
      </c>
    </row>
    <row r="39" spans="1:8" x14ac:dyDescent="0.25">
      <c r="A39" s="69">
        <v>42697</v>
      </c>
      <c r="B39" s="39">
        <v>42691</v>
      </c>
      <c r="C39" s="23" t="s">
        <v>253</v>
      </c>
      <c r="D39" s="97" t="s">
        <v>121</v>
      </c>
      <c r="E39" s="51" t="s">
        <v>8</v>
      </c>
      <c r="F39" s="70">
        <v>70</v>
      </c>
      <c r="G39" s="70">
        <f t="shared" si="3"/>
        <v>58.333333333333336</v>
      </c>
      <c r="H39" s="52">
        <v>70</v>
      </c>
    </row>
    <row r="40" spans="1:8" x14ac:dyDescent="0.25">
      <c r="A40" s="418">
        <v>42697</v>
      </c>
      <c r="B40" s="39">
        <v>42698</v>
      </c>
      <c r="C40" s="66" t="s">
        <v>252</v>
      </c>
      <c r="D40" s="97" t="s">
        <v>36</v>
      </c>
      <c r="E40" s="421" t="s">
        <v>8</v>
      </c>
      <c r="F40" s="70">
        <v>70</v>
      </c>
      <c r="G40" s="70">
        <f t="shared" si="3"/>
        <v>58.333333333333336</v>
      </c>
      <c r="H40" s="424">
        <v>380</v>
      </c>
    </row>
    <row r="41" spans="1:8" x14ac:dyDescent="0.25">
      <c r="A41" s="419"/>
      <c r="B41" s="39">
        <v>42695</v>
      </c>
      <c r="C41" s="38" t="s">
        <v>248</v>
      </c>
      <c r="D41" s="97" t="s">
        <v>19</v>
      </c>
      <c r="E41" s="422"/>
      <c r="F41" s="70">
        <v>80</v>
      </c>
      <c r="G41" s="70">
        <f t="shared" si="3"/>
        <v>66.666666666666671</v>
      </c>
      <c r="H41" s="425"/>
    </row>
    <row r="42" spans="1:8" x14ac:dyDescent="0.25">
      <c r="A42" s="419"/>
      <c r="B42" s="39">
        <v>42698</v>
      </c>
      <c r="C42" s="23" t="s">
        <v>255</v>
      </c>
      <c r="D42" s="97" t="s">
        <v>113</v>
      </c>
      <c r="E42" s="422"/>
      <c r="F42" s="70">
        <v>70</v>
      </c>
      <c r="G42" s="70">
        <f t="shared" si="3"/>
        <v>58.333333333333336</v>
      </c>
      <c r="H42" s="425"/>
    </row>
    <row r="43" spans="1:8" x14ac:dyDescent="0.25">
      <c r="A43" s="419"/>
      <c r="B43" s="39">
        <v>42703</v>
      </c>
      <c r="C43" s="66" t="s">
        <v>249</v>
      </c>
      <c r="D43" s="97" t="s">
        <v>19</v>
      </c>
      <c r="E43" s="422"/>
      <c r="F43" s="70">
        <v>80</v>
      </c>
      <c r="G43" s="70">
        <f t="shared" si="3"/>
        <v>66.666666666666671</v>
      </c>
      <c r="H43" s="425"/>
    </row>
    <row r="44" spans="1:8" x14ac:dyDescent="0.25">
      <c r="A44" s="420"/>
      <c r="B44" s="39">
        <v>42696</v>
      </c>
      <c r="C44" s="38" t="s">
        <v>254</v>
      </c>
      <c r="D44" s="97" t="s">
        <v>38</v>
      </c>
      <c r="E44" s="423"/>
      <c r="F44" s="70">
        <v>80</v>
      </c>
      <c r="G44" s="70">
        <f t="shared" si="3"/>
        <v>66.666666666666671</v>
      </c>
      <c r="H44" s="426"/>
    </row>
    <row r="45" spans="1:8" x14ac:dyDescent="0.25">
      <c r="A45" s="415">
        <v>42697</v>
      </c>
      <c r="B45" s="39">
        <v>42684</v>
      </c>
      <c r="C45" s="29" t="s">
        <v>250</v>
      </c>
      <c r="D45" s="58" t="s">
        <v>9</v>
      </c>
      <c r="E45" s="416" t="s">
        <v>8</v>
      </c>
      <c r="F45" s="70">
        <v>280</v>
      </c>
      <c r="G45" s="70">
        <f t="shared" si="3"/>
        <v>233.33333333333334</v>
      </c>
      <c r="H45" s="417">
        <v>1759</v>
      </c>
    </row>
    <row r="46" spans="1:8" x14ac:dyDescent="0.25">
      <c r="A46" s="415"/>
      <c r="B46" s="90" t="s">
        <v>97</v>
      </c>
      <c r="C46" s="90" t="s">
        <v>96</v>
      </c>
      <c r="D46" s="58" t="s">
        <v>15</v>
      </c>
      <c r="E46" s="416"/>
      <c r="F46" s="70">
        <v>420</v>
      </c>
      <c r="G46" s="70">
        <f t="shared" si="3"/>
        <v>350</v>
      </c>
      <c r="H46" s="417"/>
    </row>
    <row r="47" spans="1:8" x14ac:dyDescent="0.25">
      <c r="A47" s="415"/>
      <c r="B47" s="39">
        <v>42682</v>
      </c>
      <c r="C47" s="38" t="s">
        <v>243</v>
      </c>
      <c r="D47" s="58" t="s">
        <v>118</v>
      </c>
      <c r="E47" s="416"/>
      <c r="F47" s="70">
        <v>1059</v>
      </c>
      <c r="G47" s="70">
        <f t="shared" si="3"/>
        <v>882.5</v>
      </c>
      <c r="H47" s="417"/>
    </row>
    <row r="48" spans="1:8" x14ac:dyDescent="0.25">
      <c r="A48" s="69">
        <v>42698</v>
      </c>
      <c r="B48" s="39">
        <v>42737</v>
      </c>
      <c r="C48" s="29" t="s">
        <v>220</v>
      </c>
      <c r="D48" s="58" t="s">
        <v>118</v>
      </c>
      <c r="E48" s="51" t="s">
        <v>102</v>
      </c>
      <c r="F48" s="70">
        <v>49</v>
      </c>
      <c r="G48" s="70">
        <f t="shared" si="3"/>
        <v>40.833333333333336</v>
      </c>
      <c r="H48" s="52">
        <v>48.06</v>
      </c>
    </row>
    <row r="49" spans="1:8" x14ac:dyDescent="0.25">
      <c r="A49" s="69">
        <v>42699</v>
      </c>
      <c r="B49" s="39">
        <v>42737</v>
      </c>
      <c r="C49" s="27" t="s">
        <v>245</v>
      </c>
      <c r="D49" s="82" t="s">
        <v>246</v>
      </c>
      <c r="E49" s="51" t="s">
        <v>102</v>
      </c>
      <c r="F49" s="70">
        <v>49</v>
      </c>
      <c r="G49" s="70">
        <f t="shared" si="3"/>
        <v>40.833333333333336</v>
      </c>
      <c r="H49" s="52">
        <v>48.06</v>
      </c>
    </row>
    <row r="50" spans="1:8" x14ac:dyDescent="0.25">
      <c r="A50" s="44"/>
      <c r="B50" s="44"/>
      <c r="C50" s="44"/>
      <c r="D50" s="44"/>
      <c r="E50" s="44"/>
      <c r="F50" s="44"/>
      <c r="G50" s="44"/>
      <c r="H50" s="44"/>
    </row>
    <row r="51" spans="1:8" x14ac:dyDescent="0.25">
      <c r="A51" s="44"/>
      <c r="B51" s="44"/>
      <c r="C51" s="44"/>
      <c r="D51" s="44"/>
      <c r="E51" s="51" t="s">
        <v>124</v>
      </c>
      <c r="F51" s="52">
        <f>SUM(F6:F50)</f>
        <v>7336.9</v>
      </c>
      <c r="G51" s="52">
        <f>SUM(G6:G50)</f>
        <v>6114.083333333333</v>
      </c>
      <c r="H51" s="44"/>
    </row>
    <row r="52" spans="1:8" x14ac:dyDescent="0.25">
      <c r="A52" s="44"/>
      <c r="B52" s="44"/>
      <c r="C52" s="44"/>
      <c r="D52" s="44"/>
      <c r="E52" s="44"/>
      <c r="F52" s="44"/>
      <c r="G52" s="44"/>
      <c r="H52" s="44"/>
    </row>
    <row r="53" spans="1:8" x14ac:dyDescent="0.25">
      <c r="A53" s="44"/>
      <c r="B53" s="44"/>
      <c r="C53" s="44"/>
      <c r="D53" s="44"/>
      <c r="E53" s="51" t="s">
        <v>125</v>
      </c>
      <c r="F53" s="98">
        <f>+F51-G51</f>
        <v>1222.8166666666666</v>
      </c>
      <c r="G53" s="44"/>
      <c r="H53" s="44"/>
    </row>
    <row r="54" spans="1:8" x14ac:dyDescent="0.25">
      <c r="A54" s="44"/>
      <c r="B54" s="44"/>
      <c r="C54" s="44"/>
      <c r="D54" s="44"/>
      <c r="E54" s="44"/>
      <c r="F54" s="44"/>
      <c r="G54" s="44"/>
      <c r="H54" s="44"/>
    </row>
    <row r="55" spans="1:8" x14ac:dyDescent="0.25">
      <c r="A55" s="44"/>
      <c r="B55" s="44"/>
      <c r="C55" s="44"/>
      <c r="D55" s="44"/>
      <c r="E55" s="44"/>
      <c r="F55" s="44"/>
      <c r="G55" s="44"/>
      <c r="H55" s="44"/>
    </row>
    <row r="56" spans="1:8" x14ac:dyDescent="0.25">
      <c r="A56" s="44"/>
      <c r="B56" s="44"/>
      <c r="C56" s="44"/>
      <c r="D56" s="44"/>
      <c r="E56" s="44"/>
      <c r="F56" s="44"/>
      <c r="G56" s="44"/>
      <c r="H56" s="44"/>
    </row>
  </sheetData>
  <mergeCells count="25">
    <mergeCell ref="A16:A19"/>
    <mergeCell ref="E16:E19"/>
    <mergeCell ref="H16:H19"/>
    <mergeCell ref="A1:H1"/>
    <mergeCell ref="A10:A11"/>
    <mergeCell ref="E10:E11"/>
    <mergeCell ref="H10:H11"/>
    <mergeCell ref="A12:A15"/>
    <mergeCell ref="E12:E15"/>
    <mergeCell ref="H12:H15"/>
    <mergeCell ref="A29:A33"/>
    <mergeCell ref="E29:E33"/>
    <mergeCell ref="H29:H33"/>
    <mergeCell ref="A45:A47"/>
    <mergeCell ref="E45:E47"/>
    <mergeCell ref="H45:H47"/>
    <mergeCell ref="A40:A44"/>
    <mergeCell ref="E40:E44"/>
    <mergeCell ref="H40:H44"/>
    <mergeCell ref="A25:A28"/>
    <mergeCell ref="E25:E28"/>
    <mergeCell ref="H25:H28"/>
    <mergeCell ref="A20:A24"/>
    <mergeCell ref="E20:E24"/>
    <mergeCell ref="H20:H24"/>
  </mergeCells>
  <hyperlinks>
    <hyperlink ref="C7" r:id="rId1" display="http://www.revellat.fr/sophrobase/htdocs/compta/facture.php?facid=285"/>
    <hyperlink ref="C6" r:id="rId2" display="http://www.revellat.fr/sophrobase/htdocs/compta/facture.php?facid=293"/>
    <hyperlink ref="C23" r:id="rId3" display="http://www.revellat.fr/sophrobase/htdocs/compta/facture.php?facid=274"/>
    <hyperlink ref="C12" r:id="rId4" display="http://www.revellat.fr/sophrobase/htdocs/compta/facture.php?facid=261"/>
    <hyperlink ref="C18" r:id="rId5" display="http://www.revellat.fr/sophrobase/htdocs/compta/facture.php?facid=265"/>
    <hyperlink ref="C17" r:id="rId6" display="http://www.revellat.fr/sophrobase/htdocs/compta/facture.php?facid=264"/>
    <hyperlink ref="C29" r:id="rId7" display="http://www.revellat.fr/sophrobase/htdocs/compta/facture.php?facid=385"/>
    <hyperlink ref="C48" r:id="rId8" display="http://www.revellat.fr/sophrobase/htdocs/compta/facture.php?facid=305"/>
    <hyperlink ref="C33" r:id="rId9" display="http://www.revellat.fr/sophrobase/htdocs/compta/facture.php?facid=259"/>
    <hyperlink ref="C35" r:id="rId10" display="http://www.revellat.fr/sophrobase/htdocs/compta/facture.php?facid=306"/>
    <hyperlink ref="C49" r:id="rId11" display="http://www.revellat.fr/sophrobase/htdocs/compta/facture.php?facid=250"/>
    <hyperlink ref="C36" r:id="rId12" display="http://www.revellat.fr/sophrobase/htdocs/compta/facture.php?facid=316"/>
    <hyperlink ref="C45" r:id="rId13" display="http://www.revellat.fr/sophrobase/htdocs/compta/facture.php?facid=294"/>
    <hyperlink ref="C34" r:id="rId14" display="http://www.revellat.fr/sophrobase/htdocs/compta/facture.php?facid=311"/>
    <hyperlink ref="C37" r:id="rId15" display="http://www.revellat.fr/sophrobase/htdocs/compta/facture.php?facid=315"/>
  </hyperlinks>
  <pageMargins left="0.25" right="0.25" top="0.75" bottom="0.75" header="0.3" footer="0.3"/>
  <pageSetup paperSize="9" orientation="landscape" verticalDpi="0" r:id="rId16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0"/>
  <sheetViews>
    <sheetView topLeftCell="A8" workbookViewId="0">
      <selection activeCell="B17" sqref="B17"/>
    </sheetView>
  </sheetViews>
  <sheetFormatPr baseColWidth="10" defaultRowHeight="15" x14ac:dyDescent="0.25"/>
  <cols>
    <col min="1" max="1" width="22.42578125" customWidth="1"/>
    <col min="2" max="2" width="14.5703125" customWidth="1"/>
    <col min="3" max="3" width="12.28515625" customWidth="1"/>
    <col min="4" max="4" width="21" customWidth="1"/>
    <col min="5" max="5" width="20.140625" customWidth="1"/>
    <col min="8" max="8" width="23.140625" customWidth="1"/>
  </cols>
  <sheetData>
    <row r="1" spans="1:10" ht="15.75" thickBot="1" x14ac:dyDescent="0.3">
      <c r="A1" s="412" t="s">
        <v>14</v>
      </c>
      <c r="B1" s="413"/>
      <c r="C1" s="413"/>
      <c r="D1" s="413"/>
      <c r="E1" s="413"/>
      <c r="F1" s="413"/>
      <c r="G1" s="413"/>
      <c r="H1" s="414"/>
    </row>
    <row r="2" spans="1:10" x14ac:dyDescent="0.25">
      <c r="A2" s="2"/>
      <c r="B2" s="2"/>
      <c r="C2" s="2"/>
      <c r="D2" s="2"/>
      <c r="E2" s="2"/>
      <c r="F2" s="2"/>
      <c r="G2" s="2"/>
      <c r="H2" s="2"/>
    </row>
    <row r="3" spans="1:10" x14ac:dyDescent="0.25">
      <c r="B3" s="1" t="s">
        <v>4</v>
      </c>
      <c r="I3" s="6"/>
      <c r="J3" t="s">
        <v>101</v>
      </c>
    </row>
    <row r="5" spans="1:10" x14ac:dyDescent="0.25">
      <c r="A5" s="3" t="s">
        <v>5</v>
      </c>
      <c r="B5" s="3" t="s">
        <v>13</v>
      </c>
      <c r="C5" s="4" t="s">
        <v>0</v>
      </c>
      <c r="D5" s="4" t="s">
        <v>6</v>
      </c>
      <c r="E5" s="4" t="s">
        <v>1</v>
      </c>
      <c r="F5" s="4" t="s">
        <v>2</v>
      </c>
      <c r="G5" s="4" t="s">
        <v>3</v>
      </c>
      <c r="H5" s="5" t="s">
        <v>7</v>
      </c>
    </row>
    <row r="6" spans="1:10" x14ac:dyDescent="0.25">
      <c r="A6" s="418" t="s">
        <v>52</v>
      </c>
      <c r="B6" s="69" t="s">
        <v>76</v>
      </c>
      <c r="C6" s="51" t="s">
        <v>46</v>
      </c>
      <c r="D6" s="58" t="s">
        <v>34</v>
      </c>
      <c r="E6" s="421" t="s">
        <v>8</v>
      </c>
      <c r="F6" s="70">
        <v>70</v>
      </c>
      <c r="G6" s="70">
        <f>+F6/1.2</f>
        <v>58.333333333333336</v>
      </c>
      <c r="H6" s="427">
        <v>80</v>
      </c>
    </row>
    <row r="7" spans="1:10" x14ac:dyDescent="0.25">
      <c r="A7" s="420"/>
      <c r="B7" s="69" t="s">
        <v>77</v>
      </c>
      <c r="C7" s="51" t="s">
        <v>78</v>
      </c>
      <c r="D7" s="58" t="s">
        <v>53</v>
      </c>
      <c r="E7" s="423"/>
      <c r="F7" s="70">
        <v>10</v>
      </c>
      <c r="G7" s="70">
        <f t="shared" ref="G7:G28" si="0">+F7/1.2</f>
        <v>8.3333333333333339</v>
      </c>
      <c r="H7" s="428"/>
    </row>
    <row r="8" spans="1:10" x14ac:dyDescent="0.25">
      <c r="A8" s="418" t="s">
        <v>52</v>
      </c>
      <c r="B8" s="87" t="s">
        <v>52</v>
      </c>
      <c r="C8" s="51" t="s">
        <v>79</v>
      </c>
      <c r="D8" s="58" t="s">
        <v>54</v>
      </c>
      <c r="E8" s="421" t="s">
        <v>8</v>
      </c>
      <c r="F8" s="70">
        <v>70</v>
      </c>
      <c r="G8" s="70">
        <f t="shared" si="0"/>
        <v>58.333333333333336</v>
      </c>
      <c r="H8" s="424">
        <v>340</v>
      </c>
    </row>
    <row r="9" spans="1:10" x14ac:dyDescent="0.25">
      <c r="A9" s="419"/>
      <c r="B9" s="87" t="s">
        <v>83</v>
      </c>
      <c r="C9" s="51" t="s">
        <v>82</v>
      </c>
      <c r="D9" s="58" t="s">
        <v>55</v>
      </c>
      <c r="E9" s="422"/>
      <c r="F9" s="70">
        <v>70</v>
      </c>
      <c r="G9" s="70">
        <f t="shared" si="0"/>
        <v>58.333333333333336</v>
      </c>
      <c r="H9" s="425"/>
    </row>
    <row r="10" spans="1:10" x14ac:dyDescent="0.25">
      <c r="A10" s="419"/>
      <c r="B10" s="87" t="s">
        <v>83</v>
      </c>
      <c r="C10" s="51" t="s">
        <v>88</v>
      </c>
      <c r="D10" s="58" t="s">
        <v>57</v>
      </c>
      <c r="E10" s="422"/>
      <c r="F10" s="70">
        <v>50</v>
      </c>
      <c r="G10" s="70">
        <f t="shared" si="0"/>
        <v>41.666666666666671</v>
      </c>
      <c r="H10" s="425"/>
    </row>
    <row r="11" spans="1:10" x14ac:dyDescent="0.25">
      <c r="A11" s="419"/>
      <c r="B11" s="69" t="s">
        <v>90</v>
      </c>
      <c r="C11" s="51" t="s">
        <v>89</v>
      </c>
      <c r="D11" s="58" t="s">
        <v>19</v>
      </c>
      <c r="E11" s="422"/>
      <c r="F11" s="70">
        <v>80</v>
      </c>
      <c r="G11" s="70">
        <f t="shared" si="0"/>
        <v>66.666666666666671</v>
      </c>
      <c r="H11" s="425"/>
    </row>
    <row r="12" spans="1:10" x14ac:dyDescent="0.25">
      <c r="A12" s="420"/>
      <c r="B12" s="39">
        <v>42703</v>
      </c>
      <c r="C12" s="85" t="s">
        <v>230</v>
      </c>
      <c r="D12" s="58" t="s">
        <v>58</v>
      </c>
      <c r="E12" s="423"/>
      <c r="F12" s="70">
        <v>70</v>
      </c>
      <c r="G12" s="70">
        <f t="shared" si="0"/>
        <v>58.333333333333336</v>
      </c>
      <c r="H12" s="426"/>
    </row>
    <row r="13" spans="1:10" x14ac:dyDescent="0.25">
      <c r="A13" s="87" t="s">
        <v>56</v>
      </c>
      <c r="B13" s="39">
        <v>42724</v>
      </c>
      <c r="C13" s="27" t="s">
        <v>219</v>
      </c>
      <c r="D13" s="58" t="s">
        <v>59</v>
      </c>
      <c r="E13" s="94" t="s">
        <v>42</v>
      </c>
      <c r="F13" s="70">
        <v>180</v>
      </c>
      <c r="G13" s="70">
        <f t="shared" si="0"/>
        <v>150</v>
      </c>
      <c r="H13" s="89">
        <v>177.23</v>
      </c>
    </row>
    <row r="14" spans="1:10" x14ac:dyDescent="0.25">
      <c r="A14" s="87" t="s">
        <v>60</v>
      </c>
      <c r="B14" s="39">
        <v>42737</v>
      </c>
      <c r="C14" s="27" t="s">
        <v>223</v>
      </c>
      <c r="D14" s="58" t="s">
        <v>41</v>
      </c>
      <c r="E14" s="94" t="s">
        <v>42</v>
      </c>
      <c r="F14" s="70">
        <v>49</v>
      </c>
      <c r="G14" s="70">
        <f t="shared" si="0"/>
        <v>40.833333333333336</v>
      </c>
      <c r="H14" s="89">
        <v>48.06</v>
      </c>
    </row>
    <row r="15" spans="1:10" x14ac:dyDescent="0.25">
      <c r="A15" s="87" t="s">
        <v>60</v>
      </c>
      <c r="B15" s="39">
        <v>42737</v>
      </c>
      <c r="C15" s="27" t="s">
        <v>222</v>
      </c>
      <c r="D15" s="58" t="s">
        <v>61</v>
      </c>
      <c r="E15" s="94" t="s">
        <v>42</v>
      </c>
      <c r="F15" s="70">
        <v>49</v>
      </c>
      <c r="G15" s="70">
        <f t="shared" si="0"/>
        <v>40.833333333333336</v>
      </c>
      <c r="H15" s="89">
        <v>48.06</v>
      </c>
    </row>
    <row r="16" spans="1:10" x14ac:dyDescent="0.25">
      <c r="A16" s="87" t="s">
        <v>62</v>
      </c>
      <c r="B16" s="39">
        <v>42737</v>
      </c>
      <c r="C16" s="27" t="s">
        <v>138</v>
      </c>
      <c r="D16" s="58" t="s">
        <v>15</v>
      </c>
      <c r="E16" s="94" t="s">
        <v>63</v>
      </c>
      <c r="F16" s="70">
        <v>50</v>
      </c>
      <c r="G16" s="70">
        <f t="shared" si="0"/>
        <v>41.666666666666671</v>
      </c>
      <c r="H16" s="89">
        <v>49.9</v>
      </c>
    </row>
    <row r="17" spans="1:8" x14ac:dyDescent="0.25">
      <c r="A17" s="87" t="s">
        <v>64</v>
      </c>
      <c r="B17" s="39">
        <v>42737</v>
      </c>
      <c r="C17" s="27" t="s">
        <v>220</v>
      </c>
      <c r="D17" s="58" t="s">
        <v>65</v>
      </c>
      <c r="E17" s="94" t="s">
        <v>42</v>
      </c>
      <c r="F17" s="70">
        <v>49</v>
      </c>
      <c r="G17" s="70">
        <f t="shared" si="0"/>
        <v>40.833333333333336</v>
      </c>
      <c r="H17" s="89">
        <v>48.06</v>
      </c>
    </row>
    <row r="18" spans="1:8" x14ac:dyDescent="0.25">
      <c r="A18" s="87" t="s">
        <v>66</v>
      </c>
      <c r="B18" s="39">
        <v>42737</v>
      </c>
      <c r="C18" s="27" t="s">
        <v>228</v>
      </c>
      <c r="D18" s="58" t="s">
        <v>67</v>
      </c>
      <c r="E18" s="94" t="s">
        <v>42</v>
      </c>
      <c r="F18" s="70">
        <v>49</v>
      </c>
      <c r="G18" s="70">
        <f t="shared" si="0"/>
        <v>40.833333333333336</v>
      </c>
      <c r="H18" s="95">
        <v>48.06</v>
      </c>
    </row>
    <row r="19" spans="1:8" x14ac:dyDescent="0.25">
      <c r="A19" s="418" t="s">
        <v>68</v>
      </c>
      <c r="B19" s="39">
        <v>42737</v>
      </c>
      <c r="C19" s="83" t="s">
        <v>225</v>
      </c>
      <c r="D19" s="28" t="s">
        <v>226</v>
      </c>
      <c r="E19" s="94" t="s">
        <v>42</v>
      </c>
      <c r="F19" s="70">
        <v>49</v>
      </c>
      <c r="G19" s="70">
        <f t="shared" si="0"/>
        <v>40.833333333333336</v>
      </c>
      <c r="H19" s="424">
        <v>96.12</v>
      </c>
    </row>
    <row r="20" spans="1:8" x14ac:dyDescent="0.25">
      <c r="A20" s="420"/>
      <c r="B20" s="39">
        <v>42737</v>
      </c>
      <c r="C20" s="27" t="s">
        <v>171</v>
      </c>
      <c r="D20" s="28" t="s">
        <v>227</v>
      </c>
      <c r="E20" s="94" t="s">
        <v>42</v>
      </c>
      <c r="F20" s="70">
        <v>49</v>
      </c>
      <c r="G20" s="70">
        <f t="shared" si="0"/>
        <v>40.833333333333336</v>
      </c>
      <c r="H20" s="426"/>
    </row>
    <row r="21" spans="1:8" x14ac:dyDescent="0.25">
      <c r="A21" s="87" t="s">
        <v>68</v>
      </c>
      <c r="B21" s="39">
        <v>42724</v>
      </c>
      <c r="C21" s="27" t="s">
        <v>221</v>
      </c>
      <c r="D21" s="58" t="s">
        <v>69</v>
      </c>
      <c r="E21" s="94" t="s">
        <v>42</v>
      </c>
      <c r="F21" s="70">
        <v>180</v>
      </c>
      <c r="G21" s="70">
        <f t="shared" si="0"/>
        <v>150</v>
      </c>
      <c r="H21" s="89">
        <v>177.23</v>
      </c>
    </row>
    <row r="22" spans="1:8" x14ac:dyDescent="0.25">
      <c r="A22" s="418" t="s">
        <v>70</v>
      </c>
      <c r="B22" s="51" t="s">
        <v>62</v>
      </c>
      <c r="C22" s="51" t="s">
        <v>92</v>
      </c>
      <c r="D22" s="58" t="s">
        <v>71</v>
      </c>
      <c r="E22" s="421" t="s">
        <v>8</v>
      </c>
      <c r="F22" s="70">
        <v>70</v>
      </c>
      <c r="G22" s="70">
        <f t="shared" si="0"/>
        <v>58.333333333333336</v>
      </c>
      <c r="H22" s="424">
        <v>140</v>
      </c>
    </row>
    <row r="23" spans="1:8" x14ac:dyDescent="0.25">
      <c r="A23" s="420"/>
      <c r="B23" s="51" t="s">
        <v>86</v>
      </c>
      <c r="C23" s="51" t="s">
        <v>94</v>
      </c>
      <c r="D23" s="58" t="s">
        <v>72</v>
      </c>
      <c r="E23" s="423"/>
      <c r="F23" s="70">
        <v>70</v>
      </c>
      <c r="G23" s="70">
        <f t="shared" si="0"/>
        <v>58.333333333333336</v>
      </c>
      <c r="H23" s="426"/>
    </row>
    <row r="24" spans="1:8" x14ac:dyDescent="0.25">
      <c r="A24" s="418" t="s">
        <v>70</v>
      </c>
      <c r="B24" s="51" t="s">
        <v>80</v>
      </c>
      <c r="C24" s="51" t="s">
        <v>81</v>
      </c>
      <c r="D24" s="58" t="s">
        <v>54</v>
      </c>
      <c r="E24" s="421" t="s">
        <v>8</v>
      </c>
      <c r="F24" s="70">
        <v>70</v>
      </c>
      <c r="G24" s="70">
        <f t="shared" si="0"/>
        <v>58.333333333333336</v>
      </c>
      <c r="H24" s="424">
        <v>435</v>
      </c>
    </row>
    <row r="25" spans="1:8" x14ac:dyDescent="0.25">
      <c r="A25" s="419"/>
      <c r="B25" s="51" t="s">
        <v>86</v>
      </c>
      <c r="C25" s="51" t="s">
        <v>93</v>
      </c>
      <c r="D25" s="58" t="s">
        <v>71</v>
      </c>
      <c r="E25" s="422"/>
      <c r="F25" s="70">
        <v>70</v>
      </c>
      <c r="G25" s="70">
        <f t="shared" si="0"/>
        <v>58.333333333333336</v>
      </c>
      <c r="H25" s="425"/>
    </row>
    <row r="26" spans="1:8" x14ac:dyDescent="0.25">
      <c r="A26" s="419"/>
      <c r="B26" s="39">
        <v>42740</v>
      </c>
      <c r="C26" s="29" t="s">
        <v>164</v>
      </c>
      <c r="D26" s="58" t="s">
        <v>59</v>
      </c>
      <c r="E26" s="422"/>
      <c r="F26" s="70">
        <v>180</v>
      </c>
      <c r="G26" s="70">
        <f t="shared" si="0"/>
        <v>150</v>
      </c>
      <c r="H26" s="425"/>
    </row>
    <row r="27" spans="1:8" x14ac:dyDescent="0.25">
      <c r="A27" s="419"/>
      <c r="B27" s="51" t="s">
        <v>85</v>
      </c>
      <c r="C27" s="51" t="s">
        <v>84</v>
      </c>
      <c r="D27" s="58" t="s">
        <v>55</v>
      </c>
      <c r="E27" s="422"/>
      <c r="F27" s="70">
        <v>70</v>
      </c>
      <c r="G27" s="70">
        <f t="shared" si="0"/>
        <v>58.333333333333336</v>
      </c>
      <c r="H27" s="425"/>
    </row>
    <row r="28" spans="1:8" x14ac:dyDescent="0.25">
      <c r="A28" s="420"/>
      <c r="B28" s="51" t="s">
        <v>86</v>
      </c>
      <c r="C28" s="51" t="s">
        <v>95</v>
      </c>
      <c r="D28" s="58" t="s">
        <v>73</v>
      </c>
      <c r="E28" s="423"/>
      <c r="F28" s="70">
        <v>45</v>
      </c>
      <c r="G28" s="70">
        <f t="shared" si="0"/>
        <v>37.5</v>
      </c>
      <c r="H28" s="426"/>
    </row>
    <row r="29" spans="1:8" x14ac:dyDescent="0.25">
      <c r="A29" s="418" t="s">
        <v>70</v>
      </c>
      <c r="B29" s="51" t="s">
        <v>97</v>
      </c>
      <c r="C29" s="51" t="s">
        <v>96</v>
      </c>
      <c r="D29" s="58" t="s">
        <v>15</v>
      </c>
      <c r="E29" s="421" t="s">
        <v>8</v>
      </c>
      <c r="F29" s="70">
        <v>420</v>
      </c>
      <c r="G29" s="70">
        <f t="shared" ref="G29:G35" si="1">+F29/1.2</f>
        <v>350</v>
      </c>
      <c r="H29" s="424">
        <v>990</v>
      </c>
    </row>
    <row r="30" spans="1:8" x14ac:dyDescent="0.25">
      <c r="A30" s="419"/>
      <c r="B30" s="51" t="s">
        <v>56</v>
      </c>
      <c r="C30" s="51" t="s">
        <v>98</v>
      </c>
      <c r="D30" s="58" t="s">
        <v>9</v>
      </c>
      <c r="E30" s="422"/>
      <c r="F30" s="70">
        <v>280</v>
      </c>
      <c r="G30" s="70">
        <f t="shared" si="1"/>
        <v>233.33333333333334</v>
      </c>
      <c r="H30" s="425"/>
    </row>
    <row r="31" spans="1:8" x14ac:dyDescent="0.25">
      <c r="A31" s="419"/>
      <c r="B31" s="39">
        <v>42716</v>
      </c>
      <c r="C31" s="27" t="s">
        <v>229</v>
      </c>
      <c r="D31" s="58" t="s">
        <v>54</v>
      </c>
      <c r="E31" s="422"/>
      <c r="F31" s="70">
        <v>70</v>
      </c>
      <c r="G31" s="70">
        <f t="shared" si="1"/>
        <v>58.333333333333336</v>
      </c>
      <c r="H31" s="425"/>
    </row>
    <row r="32" spans="1:8" x14ac:dyDescent="0.25">
      <c r="A32" s="419"/>
      <c r="B32" s="51" t="s">
        <v>86</v>
      </c>
      <c r="C32" s="51" t="s">
        <v>87</v>
      </c>
      <c r="D32" s="58" t="s">
        <v>55</v>
      </c>
      <c r="E32" s="422"/>
      <c r="F32" s="70">
        <v>70</v>
      </c>
      <c r="G32" s="70">
        <f t="shared" si="1"/>
        <v>58.333333333333336</v>
      </c>
      <c r="H32" s="425"/>
    </row>
    <row r="33" spans="1:8" x14ac:dyDescent="0.25">
      <c r="A33" s="419"/>
      <c r="B33" s="51" t="s">
        <v>100</v>
      </c>
      <c r="C33" s="51" t="s">
        <v>99</v>
      </c>
      <c r="D33" s="58" t="s">
        <v>34</v>
      </c>
      <c r="E33" s="422"/>
      <c r="F33" s="70">
        <v>70</v>
      </c>
      <c r="G33" s="70">
        <f t="shared" si="1"/>
        <v>58.333333333333336</v>
      </c>
      <c r="H33" s="425"/>
    </row>
    <row r="34" spans="1:8" x14ac:dyDescent="0.25">
      <c r="A34" s="420"/>
      <c r="B34" s="51" t="s">
        <v>80</v>
      </c>
      <c r="C34" s="51" t="s">
        <v>91</v>
      </c>
      <c r="D34" s="58" t="s">
        <v>19</v>
      </c>
      <c r="E34" s="423"/>
      <c r="F34" s="70">
        <v>80</v>
      </c>
      <c r="G34" s="70">
        <f t="shared" si="1"/>
        <v>66.666666666666671</v>
      </c>
      <c r="H34" s="426"/>
    </row>
    <row r="35" spans="1:8" x14ac:dyDescent="0.25">
      <c r="A35" s="87" t="s">
        <v>74</v>
      </c>
      <c r="B35" s="39">
        <v>42738</v>
      </c>
      <c r="C35" s="27" t="s">
        <v>224</v>
      </c>
      <c r="D35" s="58" t="s">
        <v>75</v>
      </c>
      <c r="E35" s="94" t="s">
        <v>11</v>
      </c>
      <c r="F35" s="70">
        <v>180</v>
      </c>
      <c r="G35" s="70">
        <f t="shared" si="1"/>
        <v>150</v>
      </c>
      <c r="H35" s="89">
        <v>180</v>
      </c>
    </row>
    <row r="36" spans="1:8" x14ac:dyDescent="0.25">
      <c r="A36" s="44"/>
      <c r="B36" s="44"/>
      <c r="C36" s="44"/>
      <c r="D36" s="44"/>
      <c r="E36" s="44"/>
      <c r="F36" s="44"/>
      <c r="G36" s="44"/>
      <c r="H36" s="44"/>
    </row>
    <row r="37" spans="1:8" x14ac:dyDescent="0.25">
      <c r="A37" s="44"/>
      <c r="B37" s="44"/>
      <c r="C37" s="44"/>
      <c r="D37" s="44"/>
      <c r="E37" s="51" t="s">
        <v>124</v>
      </c>
      <c r="F37" s="52">
        <f>SUM(F6:F36)</f>
        <v>2869</v>
      </c>
      <c r="G37" s="52">
        <f>SUM(G6:G36)</f>
        <v>2390.8333333333335</v>
      </c>
      <c r="H37" s="44"/>
    </row>
    <row r="38" spans="1:8" x14ac:dyDescent="0.25">
      <c r="A38" s="44"/>
      <c r="B38" s="44"/>
      <c r="C38" s="44"/>
      <c r="D38" s="44"/>
      <c r="E38" s="44"/>
      <c r="F38" s="44"/>
      <c r="G38" s="44"/>
      <c r="H38" s="44"/>
    </row>
    <row r="39" spans="1:8" x14ac:dyDescent="0.25">
      <c r="A39" s="44"/>
      <c r="B39" s="44"/>
      <c r="C39" s="44"/>
      <c r="D39" s="44"/>
      <c r="E39" s="51" t="s">
        <v>125</v>
      </c>
      <c r="F39" s="53">
        <f>+F37-G37</f>
        <v>478.16666666666652</v>
      </c>
      <c r="G39" s="44"/>
      <c r="H39" s="44"/>
    </row>
    <row r="40" spans="1:8" x14ac:dyDescent="0.25">
      <c r="A40" s="44"/>
      <c r="B40" s="44"/>
      <c r="C40" s="44"/>
      <c r="D40" s="44"/>
      <c r="E40" s="44"/>
      <c r="F40" s="44"/>
      <c r="G40" s="44"/>
      <c r="H40" s="44"/>
    </row>
  </sheetData>
  <mergeCells count="18">
    <mergeCell ref="A6:A7"/>
    <mergeCell ref="A8:A12"/>
    <mergeCell ref="E8:E12"/>
    <mergeCell ref="H8:H12"/>
    <mergeCell ref="A1:H1"/>
    <mergeCell ref="H6:H7"/>
    <mergeCell ref="E6:E7"/>
    <mergeCell ref="A19:A20"/>
    <mergeCell ref="H19:H20"/>
    <mergeCell ref="H22:H23"/>
    <mergeCell ref="E22:E23"/>
    <mergeCell ref="A22:A23"/>
    <mergeCell ref="A24:A28"/>
    <mergeCell ref="E24:E28"/>
    <mergeCell ref="H24:H28"/>
    <mergeCell ref="A29:A34"/>
    <mergeCell ref="E29:E34"/>
    <mergeCell ref="H29:H34"/>
  </mergeCells>
  <hyperlinks>
    <hyperlink ref="C13" r:id="rId1" display="http://www.revellat.fr/sophrobase/htdocs/compta/facture.php?facid=284"/>
    <hyperlink ref="C26" r:id="rId2" display="http://www.revellat.fr/sophrobase/htdocs/compta/facture.php?facid=285"/>
    <hyperlink ref="C17" r:id="rId3" display="http://www.revellat.fr/sophrobase/htdocs/compta/facture.php?facid=305"/>
    <hyperlink ref="C21" r:id="rId4" display="http://www.revellat.fr/sophrobase/htdocs/compta/facture.php?facid=312"/>
    <hyperlink ref="C15" r:id="rId5" display="http://www.revellat.fr/sophrobase/htdocs/compta/facture.php?facid=310"/>
    <hyperlink ref="C14" r:id="rId6" display="http://www.revellat.fr/sophrobase/htdocs/compta/facture.php?facid=307"/>
    <hyperlink ref="C16" r:id="rId7" display="http://www.revellat.fr/sophrobase/htdocs/compta/facture.php?facid=306"/>
    <hyperlink ref="C35" r:id="rId8" display="http://www.revellat.fr/sophrobase/htdocs/compta/facture.php?facid=346"/>
    <hyperlink ref="C19" r:id="rId9" display="http://www.revellat.fr/sophrobase/htdocs/compta/facture.php?facid=316"/>
    <hyperlink ref="C20" r:id="rId10" display="http://www.revellat.fr/sophrobase/htdocs/compta/facture.php?facid=317"/>
    <hyperlink ref="C18" r:id="rId11" display="http://www.revellat.fr/sophrobase/htdocs/compta/facture.php?facid=311"/>
    <hyperlink ref="C31" r:id="rId12" display="http://www.revellat.fr/sophrobase/htdocs/compta/facture.php?facid=326"/>
  </hyperlinks>
  <pageMargins left="0.25" right="0.25" top="0.75" bottom="0.75" header="0.3" footer="0.3"/>
  <pageSetup paperSize="9" orientation="landscape" verticalDpi="0" r:id="rId13"/>
  <legacyDrawing r:id="rId1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opLeftCell="A18" zoomScale="85" zoomScaleNormal="85" workbookViewId="0">
      <selection activeCell="D14" activeCellId="2" sqref="D12 D13 D14"/>
    </sheetView>
  </sheetViews>
  <sheetFormatPr baseColWidth="10" defaultRowHeight="15" x14ac:dyDescent="0.25"/>
  <cols>
    <col min="1" max="1" width="22.42578125" style="44" customWidth="1"/>
    <col min="2" max="2" width="14.5703125" style="44" customWidth="1"/>
    <col min="3" max="3" width="39.85546875" style="59" customWidth="1"/>
    <col min="4" max="4" width="36" style="59" customWidth="1"/>
    <col min="5" max="5" width="20.140625" style="44" customWidth="1"/>
    <col min="6" max="7" width="11.42578125" style="44"/>
    <col min="8" max="8" width="23.140625" style="44" customWidth="1"/>
    <col min="9" max="16384" width="11.42578125" style="44"/>
  </cols>
  <sheetData>
    <row r="1" spans="1:10" ht="15.75" thickBot="1" x14ac:dyDescent="0.3">
      <c r="A1" s="429" t="s">
        <v>14</v>
      </c>
      <c r="B1" s="430"/>
      <c r="C1" s="430"/>
      <c r="D1" s="430"/>
      <c r="E1" s="430"/>
      <c r="F1" s="430"/>
      <c r="G1" s="430"/>
      <c r="H1" s="431"/>
    </row>
    <row r="2" spans="1:10" x14ac:dyDescent="0.25">
      <c r="A2" s="45"/>
      <c r="B2" s="45"/>
      <c r="C2" s="45"/>
      <c r="D2" s="45"/>
      <c r="E2" s="45"/>
      <c r="F2" s="45"/>
      <c r="G2" s="45"/>
      <c r="H2" s="45"/>
    </row>
    <row r="3" spans="1:10" x14ac:dyDescent="0.25">
      <c r="B3" s="46" t="s">
        <v>4</v>
      </c>
      <c r="I3" s="47"/>
      <c r="J3" s="44" t="s">
        <v>101</v>
      </c>
    </row>
    <row r="5" spans="1:10" x14ac:dyDescent="0.25">
      <c r="A5" s="48" t="s">
        <v>5</v>
      </c>
      <c r="B5" s="48" t="s">
        <v>13</v>
      </c>
      <c r="C5" s="49" t="s">
        <v>0</v>
      </c>
      <c r="D5" s="49" t="s">
        <v>140</v>
      </c>
      <c r="E5" s="49" t="s">
        <v>1</v>
      </c>
      <c r="F5" s="49" t="s">
        <v>2</v>
      </c>
      <c r="G5" s="49" t="s">
        <v>3</v>
      </c>
      <c r="H5" s="50" t="s">
        <v>7</v>
      </c>
    </row>
    <row r="6" spans="1:10" x14ac:dyDescent="0.25">
      <c r="A6" s="30">
        <v>42737</v>
      </c>
      <c r="B6" s="30">
        <v>42737</v>
      </c>
      <c r="C6" s="60" t="s">
        <v>126</v>
      </c>
      <c r="D6" s="62" t="s">
        <v>127</v>
      </c>
      <c r="E6" s="31" t="s">
        <v>128</v>
      </c>
      <c r="F6" s="32">
        <v>180</v>
      </c>
      <c r="G6" s="32">
        <v>150</v>
      </c>
      <c r="H6" s="33">
        <v>177.23</v>
      </c>
    </row>
    <row r="7" spans="1:10" x14ac:dyDescent="0.25">
      <c r="A7" s="30">
        <v>42737</v>
      </c>
      <c r="B7" s="34">
        <v>42737</v>
      </c>
      <c r="C7" s="61" t="s">
        <v>129</v>
      </c>
      <c r="D7" s="51" t="s">
        <v>130</v>
      </c>
      <c r="E7" s="35" t="s">
        <v>128</v>
      </c>
      <c r="F7" s="36">
        <v>435</v>
      </c>
      <c r="G7" s="36">
        <v>362.5</v>
      </c>
      <c r="H7" s="37">
        <v>428.66</v>
      </c>
    </row>
    <row r="8" spans="1:10" x14ac:dyDescent="0.25">
      <c r="A8" s="30">
        <v>42738</v>
      </c>
      <c r="B8" s="34">
        <v>42738</v>
      </c>
      <c r="C8" s="62" t="s">
        <v>132</v>
      </c>
      <c r="D8" s="252" t="s">
        <v>539</v>
      </c>
      <c r="E8" s="35" t="s">
        <v>128</v>
      </c>
      <c r="F8" s="36">
        <v>49</v>
      </c>
      <c r="G8" s="36">
        <v>40.83</v>
      </c>
      <c r="H8" s="33">
        <v>48.06</v>
      </c>
    </row>
    <row r="9" spans="1:10" x14ac:dyDescent="0.25">
      <c r="A9" s="30">
        <v>42739</v>
      </c>
      <c r="B9" s="30">
        <v>42737</v>
      </c>
      <c r="C9" s="63" t="s">
        <v>134</v>
      </c>
      <c r="D9" s="43" t="s">
        <v>133</v>
      </c>
      <c r="E9" s="35" t="s">
        <v>11</v>
      </c>
      <c r="F9" s="36">
        <v>130</v>
      </c>
      <c r="G9" s="36">
        <v>108.33</v>
      </c>
      <c r="H9" s="33">
        <v>130</v>
      </c>
    </row>
    <row r="10" spans="1:10" x14ac:dyDescent="0.25">
      <c r="A10" s="30">
        <v>42739</v>
      </c>
      <c r="B10" s="30">
        <v>42737</v>
      </c>
      <c r="C10" s="64" t="s">
        <v>135</v>
      </c>
      <c r="D10" s="43" t="s">
        <v>133</v>
      </c>
      <c r="E10" s="35" t="s">
        <v>11</v>
      </c>
      <c r="F10" s="36">
        <v>50</v>
      </c>
      <c r="G10" s="36">
        <v>41.67</v>
      </c>
      <c r="H10" s="33">
        <v>50</v>
      </c>
    </row>
    <row r="11" spans="1:10" x14ac:dyDescent="0.25">
      <c r="A11" s="30">
        <v>42739</v>
      </c>
      <c r="B11" s="39">
        <v>42759</v>
      </c>
      <c r="C11" s="65" t="s">
        <v>137</v>
      </c>
      <c r="D11" s="43" t="s">
        <v>136</v>
      </c>
      <c r="E11" s="35" t="s">
        <v>11</v>
      </c>
      <c r="F11" s="36">
        <v>400</v>
      </c>
      <c r="G11" s="36">
        <v>333.33</v>
      </c>
      <c r="H11" s="33">
        <v>400</v>
      </c>
    </row>
    <row r="12" spans="1:10" x14ac:dyDescent="0.25">
      <c r="A12" s="30">
        <v>42745</v>
      </c>
      <c r="B12" s="39">
        <v>42737</v>
      </c>
      <c r="C12" s="27" t="s">
        <v>261</v>
      </c>
      <c r="D12" s="311" t="s">
        <v>262</v>
      </c>
      <c r="E12" s="35" t="s">
        <v>128</v>
      </c>
      <c r="F12" s="36">
        <v>402.52</v>
      </c>
      <c r="G12" s="36">
        <v>335.43</v>
      </c>
      <c r="H12" s="42">
        <v>402.52</v>
      </c>
    </row>
    <row r="13" spans="1:10" x14ac:dyDescent="0.25">
      <c r="A13" s="30">
        <v>42746</v>
      </c>
      <c r="B13" s="39">
        <v>42737</v>
      </c>
      <c r="C13" s="43" t="s">
        <v>263</v>
      </c>
      <c r="D13" s="311" t="s">
        <v>259</v>
      </c>
      <c r="E13" s="35" t="s">
        <v>128</v>
      </c>
      <c r="F13" s="36">
        <v>225.29</v>
      </c>
      <c r="G13" s="36">
        <v>187.74</v>
      </c>
      <c r="H13" s="33">
        <v>225.29</v>
      </c>
    </row>
    <row r="14" spans="1:10" x14ac:dyDescent="0.25">
      <c r="A14" s="30">
        <v>42751</v>
      </c>
      <c r="B14" s="39">
        <v>42738</v>
      </c>
      <c r="C14" s="43" t="s">
        <v>265</v>
      </c>
      <c r="D14" s="311" t="s">
        <v>264</v>
      </c>
      <c r="E14" s="35" t="s">
        <v>128</v>
      </c>
      <c r="F14" s="36">
        <v>225.29</v>
      </c>
      <c r="G14" s="36">
        <v>187.74</v>
      </c>
      <c r="H14" s="33">
        <v>225.29</v>
      </c>
    </row>
    <row r="15" spans="1:10" x14ac:dyDescent="0.25">
      <c r="A15" s="30">
        <v>42752</v>
      </c>
      <c r="B15" s="30">
        <v>42737</v>
      </c>
      <c r="C15" s="62" t="s">
        <v>138</v>
      </c>
      <c r="D15" s="43" t="s">
        <v>139</v>
      </c>
      <c r="E15" s="35" t="s">
        <v>11</v>
      </c>
      <c r="F15" s="36">
        <v>49.9</v>
      </c>
      <c r="G15" s="36">
        <v>41.58</v>
      </c>
      <c r="H15" s="33">
        <v>49.9</v>
      </c>
    </row>
    <row r="16" spans="1:10" x14ac:dyDescent="0.25">
      <c r="A16" s="435">
        <v>42752</v>
      </c>
      <c r="B16" s="30">
        <v>42745</v>
      </c>
      <c r="C16" s="65" t="s">
        <v>141</v>
      </c>
      <c r="D16" s="54" t="s">
        <v>142</v>
      </c>
      <c r="E16" s="35" t="s">
        <v>8</v>
      </c>
      <c r="F16" s="36">
        <v>70</v>
      </c>
      <c r="G16" s="36">
        <v>50</v>
      </c>
      <c r="H16" s="432">
        <v>210</v>
      </c>
    </row>
    <row r="17" spans="1:8" x14ac:dyDescent="0.25">
      <c r="A17" s="436"/>
      <c r="B17" s="39">
        <v>42747</v>
      </c>
      <c r="C17" s="62" t="s">
        <v>143</v>
      </c>
      <c r="D17" s="55" t="s">
        <v>144</v>
      </c>
      <c r="E17" s="35" t="s">
        <v>8</v>
      </c>
      <c r="F17" s="36">
        <v>140</v>
      </c>
      <c r="G17" s="36">
        <v>116.67</v>
      </c>
      <c r="H17" s="434"/>
    </row>
    <row r="18" spans="1:8" x14ac:dyDescent="0.25">
      <c r="A18" s="435">
        <v>42752</v>
      </c>
      <c r="B18" s="39">
        <v>42739</v>
      </c>
      <c r="C18" s="62" t="s">
        <v>148</v>
      </c>
      <c r="D18" s="59" t="s">
        <v>37</v>
      </c>
      <c r="E18" s="35" t="s">
        <v>8</v>
      </c>
      <c r="F18" s="36">
        <v>70</v>
      </c>
      <c r="G18" s="36">
        <v>58.33</v>
      </c>
      <c r="H18" s="432">
        <v>290</v>
      </c>
    </row>
    <row r="19" spans="1:8" x14ac:dyDescent="0.25">
      <c r="A19" s="436"/>
      <c r="B19" s="39">
        <v>42741</v>
      </c>
      <c r="C19" s="62" t="s">
        <v>149</v>
      </c>
      <c r="D19" s="68" t="s">
        <v>72</v>
      </c>
      <c r="E19" s="35" t="s">
        <v>8</v>
      </c>
      <c r="F19" s="36">
        <v>70</v>
      </c>
      <c r="G19" s="36">
        <v>58.33</v>
      </c>
      <c r="H19" s="433"/>
    </row>
    <row r="20" spans="1:8" x14ac:dyDescent="0.25">
      <c r="A20" s="436"/>
      <c r="B20" s="39">
        <v>42744</v>
      </c>
      <c r="C20" s="62" t="s">
        <v>150</v>
      </c>
      <c r="D20" s="68" t="s">
        <v>145</v>
      </c>
      <c r="E20" s="35" t="s">
        <v>8</v>
      </c>
      <c r="F20" s="36">
        <v>70</v>
      </c>
      <c r="G20" s="36">
        <v>58.33</v>
      </c>
      <c r="H20" s="433"/>
    </row>
    <row r="21" spans="1:8" x14ac:dyDescent="0.25">
      <c r="A21" s="437"/>
      <c r="B21" s="57">
        <v>42740</v>
      </c>
      <c r="C21" s="62" t="s">
        <v>168</v>
      </c>
      <c r="D21" s="68" t="s">
        <v>146</v>
      </c>
      <c r="E21" s="35" t="s">
        <v>8</v>
      </c>
      <c r="F21" s="36">
        <v>80</v>
      </c>
      <c r="G21" s="36">
        <v>66.67</v>
      </c>
      <c r="H21" s="434"/>
    </row>
    <row r="22" spans="1:8" x14ac:dyDescent="0.25">
      <c r="A22" s="30">
        <v>42752</v>
      </c>
      <c r="B22" s="39">
        <v>42747</v>
      </c>
      <c r="C22" s="43" t="s">
        <v>152</v>
      </c>
      <c r="D22" s="68" t="s">
        <v>151</v>
      </c>
      <c r="E22" s="35" t="s">
        <v>8</v>
      </c>
      <c r="F22" s="36">
        <v>435</v>
      </c>
      <c r="G22" s="36">
        <v>362.5</v>
      </c>
      <c r="H22" s="33">
        <v>435</v>
      </c>
    </row>
    <row r="23" spans="1:8" x14ac:dyDescent="0.25">
      <c r="A23" s="30">
        <v>42755</v>
      </c>
      <c r="B23" s="39">
        <v>42755</v>
      </c>
      <c r="C23" s="43" t="s">
        <v>153</v>
      </c>
      <c r="D23" s="43" t="s">
        <v>154</v>
      </c>
      <c r="E23" s="35" t="s">
        <v>128</v>
      </c>
      <c r="F23" s="36">
        <v>180</v>
      </c>
      <c r="G23" s="36">
        <v>150</v>
      </c>
      <c r="H23" s="33">
        <v>177.23</v>
      </c>
    </row>
    <row r="24" spans="1:8" x14ac:dyDescent="0.25">
      <c r="A24" s="30">
        <v>42755</v>
      </c>
      <c r="B24" s="39">
        <v>42755</v>
      </c>
      <c r="C24" s="43" t="s">
        <v>155</v>
      </c>
      <c r="D24" s="43" t="s">
        <v>156</v>
      </c>
      <c r="E24" s="35" t="s">
        <v>11</v>
      </c>
      <c r="F24" s="36">
        <v>180</v>
      </c>
      <c r="G24" s="36">
        <v>150</v>
      </c>
      <c r="H24" s="33">
        <v>180</v>
      </c>
    </row>
    <row r="25" spans="1:8" x14ac:dyDescent="0.25">
      <c r="A25" s="30">
        <v>42758</v>
      </c>
      <c r="B25" s="30">
        <v>42758</v>
      </c>
      <c r="C25" s="43" t="s">
        <v>157</v>
      </c>
      <c r="D25" s="43" t="s">
        <v>139</v>
      </c>
      <c r="E25" s="35" t="s">
        <v>11</v>
      </c>
      <c r="F25" s="36">
        <v>270</v>
      </c>
      <c r="G25" s="36">
        <v>225</v>
      </c>
      <c r="H25" s="33">
        <v>270</v>
      </c>
    </row>
    <row r="26" spans="1:8" x14ac:dyDescent="0.25">
      <c r="A26" s="435">
        <v>42759</v>
      </c>
      <c r="B26" s="39">
        <v>42747</v>
      </c>
      <c r="C26" s="62" t="s">
        <v>147</v>
      </c>
      <c r="D26" s="68" t="s">
        <v>146</v>
      </c>
      <c r="E26" s="35" t="s">
        <v>8</v>
      </c>
      <c r="F26" s="36">
        <v>80</v>
      </c>
      <c r="G26" s="36">
        <v>66.67</v>
      </c>
      <c r="H26" s="432">
        <v>300</v>
      </c>
    </row>
    <row r="27" spans="1:8" x14ac:dyDescent="0.25">
      <c r="A27" s="436"/>
      <c r="B27" s="39">
        <v>42752</v>
      </c>
      <c r="C27" s="62" t="s">
        <v>170</v>
      </c>
      <c r="D27" s="59" t="s">
        <v>37</v>
      </c>
      <c r="E27" s="35" t="s">
        <v>8</v>
      </c>
      <c r="F27" s="36">
        <v>70</v>
      </c>
      <c r="G27" s="36">
        <v>58.33</v>
      </c>
      <c r="H27" s="433"/>
    </row>
    <row r="28" spans="1:8" x14ac:dyDescent="0.25">
      <c r="A28" s="436"/>
      <c r="B28" s="30">
        <v>42754</v>
      </c>
      <c r="C28" s="65" t="s">
        <v>167</v>
      </c>
      <c r="D28" s="68" t="s">
        <v>146</v>
      </c>
      <c r="E28" s="35" t="s">
        <v>8</v>
      </c>
      <c r="F28" s="36">
        <v>80</v>
      </c>
      <c r="G28" s="36">
        <v>66.67</v>
      </c>
      <c r="H28" s="433"/>
    </row>
    <row r="29" spans="1:8" x14ac:dyDescent="0.25">
      <c r="A29" s="437"/>
      <c r="B29" s="57">
        <v>42758</v>
      </c>
      <c r="C29" s="51" t="s">
        <v>169</v>
      </c>
      <c r="D29" s="68" t="s">
        <v>145</v>
      </c>
      <c r="E29" s="35" t="s">
        <v>8</v>
      </c>
      <c r="F29" s="36">
        <v>70</v>
      </c>
      <c r="G29" s="36">
        <v>58.33</v>
      </c>
      <c r="H29" s="434"/>
    </row>
    <row r="30" spans="1:8" x14ac:dyDescent="0.25">
      <c r="A30" s="435">
        <v>42759</v>
      </c>
      <c r="B30" s="56">
        <v>42753</v>
      </c>
      <c r="C30" s="62" t="s">
        <v>158</v>
      </c>
      <c r="D30" s="43" t="s">
        <v>159</v>
      </c>
      <c r="E30" s="35" t="s">
        <v>8</v>
      </c>
      <c r="F30" s="36">
        <v>70</v>
      </c>
      <c r="G30" s="36">
        <v>58.33</v>
      </c>
      <c r="H30" s="432">
        <v>690</v>
      </c>
    </row>
    <row r="31" spans="1:8" x14ac:dyDescent="0.25">
      <c r="A31" s="436"/>
      <c r="B31" s="39">
        <v>42755</v>
      </c>
      <c r="C31" s="62" t="s">
        <v>160</v>
      </c>
      <c r="D31" s="43" t="s">
        <v>161</v>
      </c>
      <c r="E31" s="35" t="s">
        <v>8</v>
      </c>
      <c r="F31" s="36">
        <v>280</v>
      </c>
      <c r="G31" s="36">
        <v>233.33</v>
      </c>
      <c r="H31" s="433"/>
    </row>
    <row r="32" spans="1:8" x14ac:dyDescent="0.25">
      <c r="A32" s="436"/>
      <c r="B32" s="39">
        <v>42753</v>
      </c>
      <c r="C32" s="43" t="s">
        <v>163</v>
      </c>
      <c r="D32" s="43" t="s">
        <v>162</v>
      </c>
      <c r="E32" s="35" t="s">
        <v>8</v>
      </c>
      <c r="F32" s="36">
        <v>70</v>
      </c>
      <c r="G32" s="36">
        <v>58.33</v>
      </c>
      <c r="H32" s="433"/>
    </row>
    <row r="33" spans="1:8" x14ac:dyDescent="0.25">
      <c r="A33" s="436"/>
      <c r="B33" s="39">
        <v>42740</v>
      </c>
      <c r="C33" s="43" t="s">
        <v>164</v>
      </c>
      <c r="D33" s="43" t="s">
        <v>165</v>
      </c>
      <c r="E33" s="35" t="s">
        <v>8</v>
      </c>
      <c r="F33" s="36">
        <v>200</v>
      </c>
      <c r="G33" s="36">
        <v>166.67</v>
      </c>
      <c r="H33" s="433"/>
    </row>
    <row r="34" spans="1:8" x14ac:dyDescent="0.25">
      <c r="A34" s="437"/>
      <c r="B34" s="39">
        <v>42753</v>
      </c>
      <c r="C34" s="63" t="s">
        <v>166</v>
      </c>
      <c r="D34" s="68" t="s">
        <v>72</v>
      </c>
      <c r="E34" s="35" t="s">
        <v>8</v>
      </c>
      <c r="F34" s="36">
        <v>70</v>
      </c>
      <c r="G34" s="36">
        <v>58.33</v>
      </c>
      <c r="H34" s="434"/>
    </row>
    <row r="35" spans="1:8" x14ac:dyDescent="0.25">
      <c r="A35" s="30">
        <v>42760</v>
      </c>
      <c r="B35" s="39">
        <v>42760</v>
      </c>
      <c r="C35" s="43" t="s">
        <v>258</v>
      </c>
      <c r="D35" s="43" t="s">
        <v>260</v>
      </c>
      <c r="E35" s="35" t="s">
        <v>128</v>
      </c>
      <c r="F35" s="36">
        <v>99.86</v>
      </c>
      <c r="G35" s="36">
        <v>91.54</v>
      </c>
      <c r="H35" s="33">
        <v>96.12</v>
      </c>
    </row>
    <row r="36" spans="1:8" x14ac:dyDescent="0.25">
      <c r="A36" s="30">
        <v>42761</v>
      </c>
      <c r="B36" s="69">
        <v>42754</v>
      </c>
      <c r="C36" s="67" t="s">
        <v>173</v>
      </c>
      <c r="D36" s="43" t="s">
        <v>172</v>
      </c>
      <c r="E36" s="35" t="s">
        <v>128</v>
      </c>
      <c r="F36" s="36">
        <v>435</v>
      </c>
      <c r="G36" s="36">
        <v>362.5</v>
      </c>
      <c r="H36" s="37">
        <v>428.66</v>
      </c>
    </row>
    <row r="37" spans="1:8" x14ac:dyDescent="0.25">
      <c r="A37" s="30">
        <v>42765</v>
      </c>
      <c r="B37" s="39">
        <v>42762</v>
      </c>
      <c r="C37" s="43" t="s">
        <v>175</v>
      </c>
      <c r="D37" s="43" t="s">
        <v>174</v>
      </c>
      <c r="E37" s="35" t="s">
        <v>11</v>
      </c>
      <c r="F37" s="36">
        <v>435</v>
      </c>
      <c r="G37" s="36">
        <v>362.5</v>
      </c>
      <c r="H37" s="37">
        <v>428.66</v>
      </c>
    </row>
    <row r="38" spans="1:8" x14ac:dyDescent="0.25">
      <c r="A38" s="30">
        <v>42766</v>
      </c>
      <c r="B38" s="39">
        <v>42762</v>
      </c>
      <c r="C38" s="43" t="s">
        <v>177</v>
      </c>
      <c r="D38" s="43" t="s">
        <v>176</v>
      </c>
      <c r="E38" s="35" t="s">
        <v>128</v>
      </c>
      <c r="F38" s="36">
        <v>180</v>
      </c>
      <c r="G38" s="36">
        <v>150</v>
      </c>
      <c r="H38" s="33">
        <v>177.23</v>
      </c>
    </row>
    <row r="39" spans="1:8" x14ac:dyDescent="0.25">
      <c r="A39" s="30">
        <v>42766</v>
      </c>
      <c r="B39" s="39">
        <v>42759</v>
      </c>
      <c r="C39" s="43" t="s">
        <v>179</v>
      </c>
      <c r="D39" s="43" t="s">
        <v>178</v>
      </c>
      <c r="E39" s="35" t="s">
        <v>11</v>
      </c>
      <c r="F39" s="36">
        <v>449</v>
      </c>
      <c r="G39" s="36">
        <v>374.16</v>
      </c>
      <c r="H39" s="33">
        <v>449</v>
      </c>
    </row>
    <row r="40" spans="1:8" x14ac:dyDescent="0.25">
      <c r="A40" s="435">
        <v>42766</v>
      </c>
      <c r="B40" s="39">
        <v>42759</v>
      </c>
      <c r="C40" s="43" t="s">
        <v>186</v>
      </c>
      <c r="D40" s="43" t="s">
        <v>159</v>
      </c>
      <c r="E40" s="35" t="s">
        <v>8</v>
      </c>
      <c r="F40" s="36">
        <v>70</v>
      </c>
      <c r="G40" s="36">
        <v>58.33</v>
      </c>
      <c r="H40" s="432">
        <v>420</v>
      </c>
    </row>
    <row r="41" spans="1:8" x14ac:dyDescent="0.25">
      <c r="A41" s="436"/>
      <c r="B41" s="39">
        <v>42760</v>
      </c>
      <c r="C41" s="43" t="s">
        <v>185</v>
      </c>
      <c r="D41" s="54" t="s">
        <v>142</v>
      </c>
      <c r="E41" s="35" t="s">
        <v>8</v>
      </c>
      <c r="F41" s="36">
        <v>70</v>
      </c>
      <c r="G41" s="36">
        <v>50</v>
      </c>
      <c r="H41" s="433"/>
    </row>
    <row r="42" spans="1:8" x14ac:dyDescent="0.25">
      <c r="A42" s="436"/>
      <c r="B42" s="39">
        <v>42760</v>
      </c>
      <c r="C42" s="43" t="s">
        <v>184</v>
      </c>
      <c r="D42" s="43" t="s">
        <v>180</v>
      </c>
      <c r="E42" s="35" t="s">
        <v>8</v>
      </c>
      <c r="F42" s="36">
        <v>70</v>
      </c>
      <c r="G42" s="36">
        <v>50</v>
      </c>
      <c r="H42" s="433"/>
    </row>
    <row r="43" spans="1:8" x14ac:dyDescent="0.25">
      <c r="A43" s="436"/>
      <c r="B43" s="39">
        <v>42761</v>
      </c>
      <c r="C43" s="43" t="s">
        <v>183</v>
      </c>
      <c r="D43" s="43" t="s">
        <v>162</v>
      </c>
      <c r="E43" s="35" t="s">
        <v>8</v>
      </c>
      <c r="F43" s="36">
        <v>70</v>
      </c>
      <c r="G43" s="36">
        <v>58.33</v>
      </c>
      <c r="H43" s="433"/>
    </row>
    <row r="44" spans="1:8" x14ac:dyDescent="0.25">
      <c r="A44" s="436"/>
      <c r="B44" s="39">
        <v>42763</v>
      </c>
      <c r="C44" s="43" t="s">
        <v>181</v>
      </c>
      <c r="D44" s="68" t="s">
        <v>72</v>
      </c>
      <c r="E44" s="35" t="s">
        <v>8</v>
      </c>
      <c r="F44" s="36">
        <v>70</v>
      </c>
      <c r="G44" s="36">
        <v>58.33</v>
      </c>
      <c r="H44" s="433"/>
    </row>
    <row r="45" spans="1:8" x14ac:dyDescent="0.25">
      <c r="A45" s="437"/>
      <c r="B45" s="39">
        <v>42762</v>
      </c>
      <c r="C45" s="43" t="s">
        <v>182</v>
      </c>
      <c r="D45" s="43" t="s">
        <v>180</v>
      </c>
      <c r="E45" s="35" t="s">
        <v>8</v>
      </c>
      <c r="F45" s="36">
        <v>70</v>
      </c>
      <c r="G45" s="36">
        <v>50</v>
      </c>
      <c r="H45" s="434"/>
    </row>
    <row r="46" spans="1:8" x14ac:dyDescent="0.25">
      <c r="A46" s="30"/>
      <c r="B46" s="39">
        <v>42759</v>
      </c>
      <c r="C46" s="43" t="s">
        <v>187</v>
      </c>
      <c r="D46" s="43" t="s">
        <v>188</v>
      </c>
      <c r="E46" s="35" t="s">
        <v>128</v>
      </c>
      <c r="F46" s="36">
        <v>180</v>
      </c>
      <c r="G46" s="36">
        <v>150</v>
      </c>
      <c r="H46" s="33">
        <v>177.23</v>
      </c>
    </row>
    <row r="47" spans="1:8" x14ac:dyDescent="0.25">
      <c r="A47" s="30"/>
    </row>
    <row r="48" spans="1:8" x14ac:dyDescent="0.25">
      <c r="E48" s="51" t="s">
        <v>124</v>
      </c>
      <c r="F48" s="52">
        <f>SUM(F6:F47)</f>
        <v>6900.86</v>
      </c>
      <c r="G48" s="52">
        <f>SUM(G6:G47)</f>
        <v>5725.66</v>
      </c>
    </row>
    <row r="50" spans="5:6" x14ac:dyDescent="0.25">
      <c r="E50" s="51" t="s">
        <v>125</v>
      </c>
      <c r="F50" s="53">
        <f>+F48-G48</f>
        <v>1175.1999999999998</v>
      </c>
    </row>
  </sheetData>
  <mergeCells count="11">
    <mergeCell ref="A1:H1"/>
    <mergeCell ref="H26:H29"/>
    <mergeCell ref="A40:A45"/>
    <mergeCell ref="H40:H45"/>
    <mergeCell ref="A16:A17"/>
    <mergeCell ref="A18:A21"/>
    <mergeCell ref="H18:H21"/>
    <mergeCell ref="H16:H17"/>
    <mergeCell ref="H30:H34"/>
    <mergeCell ref="A30:A34"/>
    <mergeCell ref="A26:A29"/>
  </mergeCells>
  <hyperlinks>
    <hyperlink ref="D6" r:id="rId1" display="http://www.revellat.fr/sophrobase/htdocs/comm/card.php?socid=717"/>
    <hyperlink ref="C8" r:id="rId2" display="http://www.revellat.fr/sophrobase/htdocs/compta/facture.php?facid=340"/>
    <hyperlink ref="C11" r:id="rId3" display="http://www.revellat.fr/sophrobase/htdocs/compta/facture.php?facid=351"/>
    <hyperlink ref="C15" r:id="rId4" display="http://www.revellat.fr/sophrobase/htdocs/compta/facture.php?facid=306"/>
    <hyperlink ref="C16" r:id="rId5" display="http://www.revellat.fr/sophrobase/htdocs/compta/facture.php?facid=372"/>
    <hyperlink ref="C17" r:id="rId6" display="http://www.revellat.fr/sophrobase/htdocs/compta/facture.php?facid=343"/>
    <hyperlink ref="C26" r:id="rId7" display="http://www.revellat.fr/sophrobase/htdocs/compta/facture.php?facid=369"/>
    <hyperlink ref="C18" r:id="rId8" display="http://www.revellat.fr/sophrobase/htdocs/compta/facture.php?facid=370"/>
    <hyperlink ref="C19" r:id="rId9" display="http://www.revellat.fr/sophrobase/htdocs/compta/facture.php?facid=371"/>
    <hyperlink ref="C20" r:id="rId10" display="http://www.revellat.fr/sophrobase/htdocs/compta/facture.php?facid=345"/>
    <hyperlink ref="C30" r:id="rId11" display="http://www.revellat.fr/sophrobase/htdocs/compta/facture.php?facid=360"/>
    <hyperlink ref="C31" r:id="rId12" display="http://www.revellat.fr/sophrobase/htdocs/compta/facture.php?facid=362"/>
    <hyperlink ref="C28" r:id="rId13" display="http://www.revellat.fr/sophrobase/htdocs/compta/facture.php?facid=358"/>
    <hyperlink ref="C21" r:id="rId14" display="http://www.revellat.fr/sophrobase/htdocs/compta/facture.php?facid=357"/>
    <hyperlink ref="C12" r:id="rId15" display="http://www.revellat.fr/sophrobase/htdocs/compta/facture.php?facid=333"/>
  </hyperlinks>
  <pageMargins left="0.7" right="0.7" top="0.75" bottom="0.75" header="0.3" footer="0.3"/>
  <pageSetup paperSize="9" orientation="portrait" horizontalDpi="300" verticalDpi="300" r:id="rId1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opLeftCell="B21" zoomScale="70" zoomScaleNormal="70" workbookViewId="0">
      <selection activeCell="D37" sqref="D37"/>
    </sheetView>
  </sheetViews>
  <sheetFormatPr baseColWidth="10" defaultRowHeight="15" x14ac:dyDescent="0.25"/>
  <cols>
    <col min="1" max="1" width="22.42578125" style="44" customWidth="1"/>
    <col min="2" max="2" width="14.5703125" style="44" customWidth="1"/>
    <col min="3" max="3" width="46.5703125" style="59" customWidth="1"/>
    <col min="4" max="4" width="55.5703125" style="59" customWidth="1"/>
    <col min="5" max="5" width="20.140625" style="44" customWidth="1"/>
    <col min="6" max="6" width="15.7109375" style="44" customWidth="1"/>
    <col min="7" max="7" width="11.42578125" style="44"/>
    <col min="8" max="8" width="23.140625" style="59" customWidth="1"/>
    <col min="9" max="16384" width="11.42578125" style="44"/>
  </cols>
  <sheetData>
    <row r="1" spans="1:10" ht="15.75" thickBot="1" x14ac:dyDescent="0.3">
      <c r="A1" s="429" t="s">
        <v>14</v>
      </c>
      <c r="B1" s="430"/>
      <c r="C1" s="430"/>
      <c r="D1" s="430"/>
      <c r="E1" s="430"/>
      <c r="F1" s="430"/>
      <c r="G1" s="430"/>
      <c r="H1" s="431"/>
    </row>
    <row r="2" spans="1:10" x14ac:dyDescent="0.25">
      <c r="A2" s="45"/>
      <c r="B2" s="45"/>
      <c r="C2" s="45"/>
      <c r="D2" s="45"/>
      <c r="E2" s="45"/>
      <c r="F2" s="45"/>
      <c r="G2" s="45"/>
      <c r="H2" s="45"/>
    </row>
    <row r="3" spans="1:10" x14ac:dyDescent="0.25">
      <c r="B3" s="46" t="s">
        <v>4</v>
      </c>
      <c r="I3" s="47"/>
      <c r="J3" s="44" t="s">
        <v>101</v>
      </c>
    </row>
    <row r="5" spans="1:10" x14ac:dyDescent="0.25">
      <c r="A5" s="48" t="s">
        <v>5</v>
      </c>
      <c r="B5" s="48" t="s">
        <v>13</v>
      </c>
      <c r="C5" s="49" t="s">
        <v>0</v>
      </c>
      <c r="D5" s="49" t="s">
        <v>140</v>
      </c>
      <c r="E5" s="49" t="s">
        <v>1</v>
      </c>
      <c r="F5" s="49" t="s">
        <v>2</v>
      </c>
      <c r="G5" s="49" t="s">
        <v>3</v>
      </c>
      <c r="H5" s="108" t="s">
        <v>7</v>
      </c>
    </row>
    <row r="6" spans="1:10" s="102" customFormat="1" x14ac:dyDescent="0.25">
      <c r="A6" s="30">
        <v>42769</v>
      </c>
      <c r="B6" s="30">
        <v>42769</v>
      </c>
      <c r="C6" s="117" t="s">
        <v>268</v>
      </c>
      <c r="D6" s="312" t="s">
        <v>269</v>
      </c>
      <c r="E6" s="35" t="s">
        <v>128</v>
      </c>
      <c r="F6" s="36">
        <v>225.29</v>
      </c>
      <c r="G6" s="36">
        <v>187.74</v>
      </c>
      <c r="H6" s="33">
        <v>225.29</v>
      </c>
    </row>
    <row r="7" spans="1:10" x14ac:dyDescent="0.25">
      <c r="A7" s="119">
        <v>42770</v>
      </c>
      <c r="B7" s="119">
        <v>42737</v>
      </c>
      <c r="C7" s="103" t="s">
        <v>171</v>
      </c>
      <c r="D7" s="114" t="s">
        <v>227</v>
      </c>
      <c r="E7" s="100" t="s">
        <v>128</v>
      </c>
      <c r="F7" s="101">
        <v>48.06</v>
      </c>
      <c r="G7" s="101">
        <v>40.049999999999997</v>
      </c>
      <c r="H7" s="104">
        <v>48.06</v>
      </c>
    </row>
    <row r="8" spans="1:10" x14ac:dyDescent="0.25">
      <c r="A8" s="119">
        <v>42772</v>
      </c>
      <c r="B8" s="105">
        <v>42774</v>
      </c>
      <c r="C8" s="103" t="s">
        <v>278</v>
      </c>
      <c r="D8" s="114" t="s">
        <v>136</v>
      </c>
      <c r="E8" s="35" t="s">
        <v>202</v>
      </c>
      <c r="F8" s="101">
        <v>449</v>
      </c>
      <c r="G8" s="101">
        <v>374.16</v>
      </c>
      <c r="H8" s="106">
        <v>449</v>
      </c>
    </row>
    <row r="9" spans="1:10" x14ac:dyDescent="0.25">
      <c r="A9" s="30" t="s">
        <v>274</v>
      </c>
      <c r="B9" s="34">
        <v>42773</v>
      </c>
      <c r="C9" s="61" t="s">
        <v>201</v>
      </c>
      <c r="D9" s="112" t="s">
        <v>20</v>
      </c>
      <c r="E9" s="35" t="s">
        <v>202</v>
      </c>
      <c r="F9" s="36">
        <v>260</v>
      </c>
      <c r="G9" s="36">
        <v>216.67</v>
      </c>
      <c r="H9" s="37">
        <v>260</v>
      </c>
    </row>
    <row r="10" spans="1:10" x14ac:dyDescent="0.25">
      <c r="A10" s="30">
        <v>42776</v>
      </c>
      <c r="B10" s="34">
        <v>42779</v>
      </c>
      <c r="C10" s="117" t="s">
        <v>267</v>
      </c>
      <c r="D10" s="114" t="s">
        <v>266</v>
      </c>
      <c r="E10" s="35" t="s">
        <v>128</v>
      </c>
      <c r="F10" s="36">
        <v>476.72</v>
      </c>
      <c r="G10" s="36">
        <v>397.26</v>
      </c>
      <c r="H10" s="99">
        <v>476.72</v>
      </c>
    </row>
    <row r="11" spans="1:10" x14ac:dyDescent="0.25">
      <c r="A11" s="34">
        <v>42779</v>
      </c>
      <c r="B11" s="34">
        <v>42780</v>
      </c>
      <c r="C11" s="27" t="s">
        <v>271</v>
      </c>
      <c r="D11" s="112" t="s">
        <v>270</v>
      </c>
      <c r="E11" s="35" t="s">
        <v>128</v>
      </c>
      <c r="F11" s="36">
        <v>402.52</v>
      </c>
      <c r="G11" s="36">
        <v>335.43</v>
      </c>
      <c r="H11" s="99">
        <v>402.52</v>
      </c>
    </row>
    <row r="12" spans="1:10" x14ac:dyDescent="0.25">
      <c r="A12" s="39">
        <v>42781</v>
      </c>
      <c r="B12" s="39">
        <v>42781</v>
      </c>
      <c r="C12" s="43" t="s">
        <v>273</v>
      </c>
      <c r="D12" s="312" t="s">
        <v>272</v>
      </c>
      <c r="E12" s="35" t="s">
        <v>128</v>
      </c>
      <c r="F12" s="36">
        <v>476.72</v>
      </c>
      <c r="G12" s="36">
        <v>397.23</v>
      </c>
      <c r="H12" s="99">
        <v>476.72</v>
      </c>
    </row>
    <row r="13" spans="1:10" x14ac:dyDescent="0.25">
      <c r="A13" s="435">
        <v>42776</v>
      </c>
      <c r="B13" s="39">
        <v>42766</v>
      </c>
      <c r="C13" s="122" t="s">
        <v>275</v>
      </c>
      <c r="D13" s="112" t="s">
        <v>276</v>
      </c>
      <c r="E13" s="35" t="s">
        <v>8</v>
      </c>
      <c r="F13" s="36">
        <v>559</v>
      </c>
      <c r="G13" s="36">
        <v>465.84</v>
      </c>
      <c r="H13" s="432">
        <v>739</v>
      </c>
    </row>
    <row r="14" spans="1:10" x14ac:dyDescent="0.25">
      <c r="A14" s="437"/>
      <c r="B14" s="39">
        <v>42758</v>
      </c>
      <c r="C14" s="117" t="s">
        <v>279</v>
      </c>
      <c r="D14" s="112" t="s">
        <v>277</v>
      </c>
      <c r="E14" s="35" t="s">
        <v>8</v>
      </c>
      <c r="F14" s="36">
        <v>180</v>
      </c>
      <c r="G14" s="36">
        <v>150</v>
      </c>
      <c r="H14" s="434"/>
    </row>
    <row r="15" spans="1:10" x14ac:dyDescent="0.25">
      <c r="A15" s="435">
        <v>42776</v>
      </c>
      <c r="B15" s="30">
        <v>42766</v>
      </c>
      <c r="C15" s="117" t="s">
        <v>280</v>
      </c>
      <c r="D15" s="112" t="s">
        <v>281</v>
      </c>
      <c r="E15" s="35" t="s">
        <v>8</v>
      </c>
      <c r="F15" s="36">
        <v>50</v>
      </c>
      <c r="G15" s="36">
        <v>41.6</v>
      </c>
      <c r="H15" s="432">
        <v>350</v>
      </c>
    </row>
    <row r="16" spans="1:10" x14ac:dyDescent="0.25">
      <c r="A16" s="436"/>
      <c r="B16" s="30">
        <v>42768</v>
      </c>
      <c r="C16" s="117" t="s">
        <v>282</v>
      </c>
      <c r="D16" s="123" t="s">
        <v>283</v>
      </c>
      <c r="E16" s="35" t="s">
        <v>8</v>
      </c>
      <c r="F16" s="36">
        <v>70</v>
      </c>
      <c r="G16" s="36">
        <v>58.33</v>
      </c>
      <c r="H16" s="433"/>
    </row>
    <row r="17" spans="1:8" x14ac:dyDescent="0.25">
      <c r="A17" s="436"/>
      <c r="B17" s="39">
        <v>42767</v>
      </c>
      <c r="C17" s="118" t="s">
        <v>285</v>
      </c>
      <c r="D17" s="124" t="s">
        <v>19</v>
      </c>
      <c r="E17" s="35" t="s">
        <v>8</v>
      </c>
      <c r="F17" s="36">
        <v>80</v>
      </c>
      <c r="G17" s="36">
        <v>66.66</v>
      </c>
      <c r="H17" s="433"/>
    </row>
    <row r="18" spans="1:8" x14ac:dyDescent="0.25">
      <c r="A18" s="436"/>
      <c r="B18" s="39">
        <v>42774</v>
      </c>
      <c r="C18" s="117" t="s">
        <v>284</v>
      </c>
      <c r="D18" s="124" t="s">
        <v>19</v>
      </c>
      <c r="E18" s="35" t="s">
        <v>8</v>
      </c>
      <c r="F18" s="36">
        <v>80</v>
      </c>
      <c r="G18" s="36">
        <v>66.66</v>
      </c>
      <c r="H18" s="433"/>
    </row>
    <row r="19" spans="1:8" x14ac:dyDescent="0.25">
      <c r="A19" s="437"/>
      <c r="B19" s="39">
        <v>42767</v>
      </c>
      <c r="C19" s="117" t="s">
        <v>286</v>
      </c>
      <c r="D19" s="113" t="s">
        <v>37</v>
      </c>
      <c r="E19" s="35" t="s">
        <v>8</v>
      </c>
      <c r="F19" s="36">
        <v>70</v>
      </c>
      <c r="G19" s="36">
        <v>58.33</v>
      </c>
      <c r="H19" s="434"/>
    </row>
    <row r="20" spans="1:8" x14ac:dyDescent="0.25">
      <c r="A20" s="30">
        <v>42780</v>
      </c>
      <c r="B20" s="39">
        <v>42786</v>
      </c>
      <c r="C20" s="107" t="s">
        <v>293</v>
      </c>
      <c r="D20" s="123" t="s">
        <v>287</v>
      </c>
      <c r="E20" s="35" t="s">
        <v>202</v>
      </c>
      <c r="F20" s="36">
        <v>180</v>
      </c>
      <c r="G20" s="36">
        <v>150</v>
      </c>
      <c r="H20" s="33">
        <v>180</v>
      </c>
    </row>
    <row r="21" spans="1:8" x14ac:dyDescent="0.25">
      <c r="A21" s="30">
        <v>42784</v>
      </c>
      <c r="B21" s="57">
        <v>42737</v>
      </c>
      <c r="C21" s="62" t="s">
        <v>228</v>
      </c>
      <c r="D21" s="113" t="s">
        <v>288</v>
      </c>
      <c r="E21" s="100" t="s">
        <v>128</v>
      </c>
      <c r="F21" s="101">
        <v>48.06</v>
      </c>
      <c r="G21" s="101">
        <v>40.049999999999997</v>
      </c>
      <c r="H21" s="104">
        <v>48.06</v>
      </c>
    </row>
    <row r="22" spans="1:8" x14ac:dyDescent="0.25">
      <c r="A22" s="30">
        <v>42784</v>
      </c>
      <c r="B22" s="69">
        <v>42737</v>
      </c>
      <c r="C22" s="62" t="s">
        <v>220</v>
      </c>
      <c r="D22" s="112" t="s">
        <v>276</v>
      </c>
      <c r="E22" s="100" t="s">
        <v>128</v>
      </c>
      <c r="F22" s="101">
        <v>48.06</v>
      </c>
      <c r="G22" s="101">
        <v>40.049999999999997</v>
      </c>
      <c r="H22" s="104">
        <v>48.06</v>
      </c>
    </row>
    <row r="23" spans="1:8" x14ac:dyDescent="0.25">
      <c r="A23" s="30">
        <v>42784</v>
      </c>
      <c r="B23" s="69">
        <v>42737</v>
      </c>
      <c r="C23" s="62" t="s">
        <v>289</v>
      </c>
      <c r="D23" s="112" t="s">
        <v>290</v>
      </c>
      <c r="E23" s="100" t="s">
        <v>128</v>
      </c>
      <c r="F23" s="101">
        <v>48.06</v>
      </c>
      <c r="G23" s="101">
        <v>40.049999999999997</v>
      </c>
      <c r="H23" s="104">
        <v>48.06</v>
      </c>
    </row>
    <row r="24" spans="1:8" x14ac:dyDescent="0.25">
      <c r="A24" s="30">
        <v>42785</v>
      </c>
      <c r="B24" s="39">
        <v>42786</v>
      </c>
      <c r="C24" s="117" t="s">
        <v>291</v>
      </c>
      <c r="D24" s="112" t="s">
        <v>292</v>
      </c>
      <c r="E24" s="100" t="s">
        <v>128</v>
      </c>
      <c r="F24" s="32">
        <v>180</v>
      </c>
      <c r="G24" s="36">
        <v>150</v>
      </c>
      <c r="H24" s="33">
        <v>177.23</v>
      </c>
    </row>
    <row r="25" spans="1:8" x14ac:dyDescent="0.25">
      <c r="A25" s="30">
        <v>42783</v>
      </c>
      <c r="B25" s="39">
        <v>42786</v>
      </c>
      <c r="C25" s="62" t="s">
        <v>294</v>
      </c>
      <c r="D25" s="112" t="s">
        <v>154</v>
      </c>
      <c r="E25" s="100" t="s">
        <v>128</v>
      </c>
      <c r="F25" s="36">
        <v>48.06</v>
      </c>
      <c r="G25" s="101">
        <v>40.049999999999997</v>
      </c>
      <c r="H25" s="104">
        <v>48.06</v>
      </c>
    </row>
    <row r="26" spans="1:8" x14ac:dyDescent="0.25">
      <c r="A26" s="30">
        <v>42787</v>
      </c>
      <c r="B26" s="39">
        <v>42787</v>
      </c>
      <c r="C26" s="62" t="s">
        <v>296</v>
      </c>
      <c r="D26" s="125" t="s">
        <v>295</v>
      </c>
      <c r="E26" s="35" t="s">
        <v>202</v>
      </c>
      <c r="F26" s="32">
        <v>180</v>
      </c>
      <c r="G26" s="32">
        <v>150</v>
      </c>
      <c r="H26" s="33">
        <v>180</v>
      </c>
    </row>
    <row r="27" spans="1:8" x14ac:dyDescent="0.25">
      <c r="A27" s="39">
        <v>42787</v>
      </c>
      <c r="B27" s="39">
        <v>42788</v>
      </c>
      <c r="C27" s="118" t="s">
        <v>297</v>
      </c>
      <c r="D27" s="116" t="s">
        <v>298</v>
      </c>
      <c r="E27" s="35" t="s">
        <v>202</v>
      </c>
      <c r="F27" s="36">
        <v>49</v>
      </c>
      <c r="G27" s="36">
        <v>40.83</v>
      </c>
      <c r="H27" s="33">
        <v>49</v>
      </c>
    </row>
    <row r="28" spans="1:8" x14ac:dyDescent="0.25">
      <c r="A28" s="39">
        <v>42788</v>
      </c>
      <c r="B28" s="39">
        <v>42789</v>
      </c>
      <c r="C28" s="126" t="s">
        <v>299</v>
      </c>
      <c r="D28" s="115" t="s">
        <v>300</v>
      </c>
      <c r="E28" s="100" t="s">
        <v>128</v>
      </c>
      <c r="F28" s="101">
        <v>48.06</v>
      </c>
      <c r="G28" s="101">
        <v>40.049999999999997</v>
      </c>
      <c r="H28" s="104">
        <v>48.06</v>
      </c>
    </row>
    <row r="29" spans="1:8" x14ac:dyDescent="0.25">
      <c r="A29" s="39">
        <v>42789</v>
      </c>
      <c r="B29" s="39">
        <v>42791</v>
      </c>
      <c r="C29" s="62" t="s">
        <v>301</v>
      </c>
      <c r="D29" s="127" t="s">
        <v>127</v>
      </c>
      <c r="E29" s="100" t="s">
        <v>128</v>
      </c>
      <c r="F29" s="101">
        <v>48.06</v>
      </c>
      <c r="G29" s="101">
        <v>40.049999999999997</v>
      </c>
      <c r="H29" s="104">
        <v>48.06</v>
      </c>
    </row>
    <row r="30" spans="1:8" x14ac:dyDescent="0.25">
      <c r="A30" s="435">
        <v>42791</v>
      </c>
      <c r="B30" s="56">
        <v>42793</v>
      </c>
      <c r="C30" s="62" t="s">
        <v>302</v>
      </c>
      <c r="D30" s="112" t="s">
        <v>303</v>
      </c>
      <c r="E30" s="35" t="s">
        <v>8</v>
      </c>
      <c r="F30" s="36">
        <v>70</v>
      </c>
      <c r="G30" s="36">
        <v>58.33</v>
      </c>
      <c r="H30" s="432">
        <v>350</v>
      </c>
    </row>
    <row r="31" spans="1:8" x14ac:dyDescent="0.25">
      <c r="A31" s="436"/>
      <c r="B31" s="56">
        <v>42793</v>
      </c>
      <c r="C31" s="62" t="s">
        <v>304</v>
      </c>
      <c r="D31" s="112" t="s">
        <v>305</v>
      </c>
      <c r="E31" s="35" t="s">
        <v>8</v>
      </c>
      <c r="F31" s="36">
        <v>70</v>
      </c>
      <c r="G31" s="36">
        <v>58.33</v>
      </c>
      <c r="H31" s="433"/>
    </row>
    <row r="32" spans="1:8" x14ac:dyDescent="0.25">
      <c r="A32" s="436"/>
      <c r="B32" s="56">
        <v>42793</v>
      </c>
      <c r="C32" s="43" t="s">
        <v>306</v>
      </c>
      <c r="D32" s="112" t="s">
        <v>305</v>
      </c>
      <c r="E32" s="35" t="s">
        <v>8</v>
      </c>
      <c r="F32" s="36">
        <v>70</v>
      </c>
      <c r="G32" s="36">
        <v>58.33</v>
      </c>
      <c r="H32" s="433"/>
    </row>
    <row r="33" spans="1:8" x14ac:dyDescent="0.25">
      <c r="A33" s="436"/>
      <c r="B33" s="56">
        <v>42793</v>
      </c>
      <c r="C33" s="43" t="s">
        <v>307</v>
      </c>
      <c r="D33" s="112" t="s">
        <v>71</v>
      </c>
      <c r="E33" s="35" t="s">
        <v>8</v>
      </c>
      <c r="F33" s="36">
        <v>70</v>
      </c>
      <c r="G33" s="36">
        <v>58.33</v>
      </c>
      <c r="H33" s="433"/>
    </row>
    <row r="34" spans="1:8" x14ac:dyDescent="0.25">
      <c r="A34" s="437"/>
      <c r="B34" s="56">
        <v>42793</v>
      </c>
      <c r="C34" s="117" t="s">
        <v>308</v>
      </c>
      <c r="D34" s="113" t="s">
        <v>37</v>
      </c>
      <c r="E34" s="35" t="s">
        <v>8</v>
      </c>
      <c r="F34" s="36">
        <v>70</v>
      </c>
      <c r="G34" s="36">
        <v>58.33</v>
      </c>
      <c r="H34" s="434"/>
    </row>
    <row r="35" spans="1:8" x14ac:dyDescent="0.25">
      <c r="A35" s="435">
        <v>42791</v>
      </c>
      <c r="B35" s="56">
        <v>42793</v>
      </c>
      <c r="C35" s="117" t="s">
        <v>310</v>
      </c>
      <c r="D35" s="112" t="s">
        <v>309</v>
      </c>
      <c r="E35" s="35" t="s">
        <v>8</v>
      </c>
      <c r="F35" s="36">
        <v>324</v>
      </c>
      <c r="G35" s="36">
        <v>270</v>
      </c>
      <c r="H35" s="432">
        <v>559</v>
      </c>
    </row>
    <row r="36" spans="1:8" x14ac:dyDescent="0.25">
      <c r="A36" s="437"/>
      <c r="B36" s="39">
        <v>42740</v>
      </c>
      <c r="C36" s="62" t="s">
        <v>164</v>
      </c>
      <c r="D36" s="112" t="s">
        <v>59</v>
      </c>
      <c r="E36" s="35" t="s">
        <v>8</v>
      </c>
      <c r="F36" s="36">
        <v>235</v>
      </c>
      <c r="G36" s="36">
        <v>195.33</v>
      </c>
      <c r="H36" s="434"/>
    </row>
    <row r="37" spans="1:8" x14ac:dyDescent="0.25">
      <c r="A37" s="30"/>
      <c r="B37" s="30">
        <v>42737</v>
      </c>
      <c r="C37" s="62" t="s">
        <v>138</v>
      </c>
      <c r="D37" s="112" t="s">
        <v>139</v>
      </c>
      <c r="E37" s="35" t="s">
        <v>11</v>
      </c>
      <c r="F37" s="36">
        <v>49.9</v>
      </c>
      <c r="G37" s="36">
        <v>41.58</v>
      </c>
      <c r="H37" s="33">
        <v>49.9</v>
      </c>
    </row>
    <row r="38" spans="1:8" x14ac:dyDescent="0.25">
      <c r="A38" s="30"/>
      <c r="B38" s="30">
        <v>42758</v>
      </c>
      <c r="C38" s="43" t="s">
        <v>157</v>
      </c>
      <c r="D38" s="112" t="s">
        <v>139</v>
      </c>
      <c r="E38" s="35" t="s">
        <v>11</v>
      </c>
      <c r="F38" s="36">
        <v>270</v>
      </c>
      <c r="G38" s="36">
        <v>225</v>
      </c>
      <c r="H38" s="33">
        <v>270</v>
      </c>
    </row>
    <row r="39" spans="1:8" x14ac:dyDescent="0.25">
      <c r="A39" s="30"/>
      <c r="B39" s="39">
        <v>42795</v>
      </c>
      <c r="C39" s="117" t="s">
        <v>313</v>
      </c>
      <c r="D39" s="112" t="s">
        <v>178</v>
      </c>
      <c r="E39" s="35" t="s">
        <v>11</v>
      </c>
      <c r="F39" s="36">
        <v>449</v>
      </c>
      <c r="G39" s="36">
        <v>374.16</v>
      </c>
      <c r="H39" s="33">
        <v>449</v>
      </c>
    </row>
    <row r="40" spans="1:8" x14ac:dyDescent="0.25">
      <c r="A40" s="435"/>
      <c r="B40" s="56">
        <v>42706</v>
      </c>
      <c r="C40" s="122"/>
      <c r="D40" s="111" t="s">
        <v>276</v>
      </c>
      <c r="E40" s="35" t="s">
        <v>8</v>
      </c>
      <c r="F40" s="36">
        <v>1059</v>
      </c>
      <c r="G40" s="36">
        <v>882.5</v>
      </c>
      <c r="H40" s="33">
        <v>1059</v>
      </c>
    </row>
    <row r="41" spans="1:8" x14ac:dyDescent="0.25">
      <c r="A41" s="436"/>
      <c r="B41" s="39"/>
      <c r="C41" s="43"/>
      <c r="D41" s="128"/>
      <c r="E41" s="35"/>
      <c r="F41" s="36"/>
      <c r="G41" s="36"/>
      <c r="H41" s="110"/>
    </row>
    <row r="42" spans="1:8" x14ac:dyDescent="0.25">
      <c r="A42" s="436"/>
      <c r="B42" s="39"/>
      <c r="C42" s="43"/>
      <c r="D42" s="43"/>
      <c r="E42" s="35"/>
      <c r="F42" s="36"/>
      <c r="G42" s="36"/>
      <c r="H42" s="110"/>
    </row>
    <row r="43" spans="1:8" x14ac:dyDescent="0.25">
      <c r="A43" s="436"/>
      <c r="B43" s="39"/>
      <c r="C43" s="43"/>
      <c r="D43" s="43"/>
      <c r="E43" s="35"/>
      <c r="F43" s="36"/>
      <c r="G43" s="36"/>
      <c r="H43" s="110"/>
    </row>
    <row r="44" spans="1:8" x14ac:dyDescent="0.25">
      <c r="A44" s="436"/>
      <c r="B44" s="39"/>
      <c r="C44" s="43"/>
      <c r="D44" s="109"/>
      <c r="E44" s="109"/>
      <c r="F44" s="36"/>
      <c r="G44" s="36"/>
      <c r="H44" s="110"/>
    </row>
    <row r="45" spans="1:8" x14ac:dyDescent="0.25">
      <c r="A45" s="437"/>
      <c r="B45" s="39"/>
      <c r="C45" s="43"/>
      <c r="D45" s="43"/>
      <c r="E45" s="35"/>
      <c r="F45" s="36"/>
      <c r="G45" s="36"/>
      <c r="H45" s="110"/>
    </row>
    <row r="46" spans="1:8" x14ac:dyDescent="0.25">
      <c r="A46" s="30"/>
      <c r="B46" s="39"/>
      <c r="C46" s="43"/>
      <c r="D46" s="43"/>
      <c r="E46" s="35"/>
      <c r="F46" s="36"/>
      <c r="G46" s="36"/>
      <c r="H46" s="33"/>
    </row>
    <row r="47" spans="1:8" x14ac:dyDescent="0.25">
      <c r="A47" s="30"/>
      <c r="B47" s="43"/>
      <c r="C47" s="43"/>
      <c r="D47" s="43"/>
      <c r="E47" s="35"/>
      <c r="F47" s="36"/>
      <c r="G47" s="36"/>
      <c r="H47" s="33"/>
    </row>
    <row r="48" spans="1:8" x14ac:dyDescent="0.25">
      <c r="A48" s="30"/>
      <c r="B48" s="43"/>
      <c r="C48" s="43"/>
      <c r="D48" s="43"/>
      <c r="E48" s="35"/>
      <c r="F48" s="36"/>
      <c r="G48" s="36"/>
      <c r="H48" s="33"/>
    </row>
    <row r="49" spans="1:8" x14ac:dyDescent="0.25">
      <c r="A49" s="30"/>
      <c r="B49" s="43"/>
      <c r="C49" s="43"/>
      <c r="D49" s="43"/>
      <c r="E49" s="35"/>
      <c r="F49" s="36"/>
      <c r="G49" s="36"/>
      <c r="H49" s="33"/>
    </row>
    <row r="50" spans="1:8" x14ac:dyDescent="0.25">
      <c r="A50" s="30"/>
      <c r="B50" s="43"/>
      <c r="C50" s="43"/>
      <c r="D50" s="43"/>
      <c r="E50" s="35"/>
      <c r="F50" s="36"/>
      <c r="G50" s="36"/>
      <c r="H50" s="33"/>
    </row>
    <row r="51" spans="1:8" x14ac:dyDescent="0.25">
      <c r="A51" s="30"/>
      <c r="B51" s="43"/>
      <c r="C51" s="43"/>
      <c r="D51" s="43"/>
      <c r="E51" s="35"/>
      <c r="F51" s="36"/>
      <c r="G51" s="36"/>
      <c r="H51" s="33"/>
    </row>
    <row r="52" spans="1:8" x14ac:dyDescent="0.25">
      <c r="A52" s="30"/>
      <c r="B52" s="43"/>
      <c r="C52" s="43"/>
      <c r="D52" s="43"/>
      <c r="E52" s="35"/>
      <c r="F52" s="36"/>
      <c r="G52" s="36"/>
      <c r="H52" s="33"/>
    </row>
    <row r="53" spans="1:8" x14ac:dyDescent="0.25">
      <c r="A53" s="30"/>
      <c r="B53" s="43"/>
      <c r="C53" s="43"/>
      <c r="D53" s="43"/>
      <c r="E53" s="35"/>
      <c r="F53" s="36"/>
      <c r="G53" s="36"/>
      <c r="H53" s="33"/>
    </row>
    <row r="54" spans="1:8" x14ac:dyDescent="0.25">
      <c r="A54" s="30"/>
      <c r="B54" s="43"/>
      <c r="C54" s="43"/>
      <c r="D54" s="43"/>
      <c r="E54" s="35"/>
      <c r="F54" s="36"/>
      <c r="G54" s="36"/>
      <c r="H54" s="33"/>
    </row>
    <row r="55" spans="1:8" x14ac:dyDescent="0.25">
      <c r="A55" s="30"/>
      <c r="B55" s="43"/>
      <c r="C55" s="43"/>
      <c r="D55" s="43"/>
      <c r="E55" s="35"/>
      <c r="F55" s="36"/>
      <c r="G55" s="36"/>
      <c r="H55" s="33"/>
    </row>
    <row r="56" spans="1:8" x14ac:dyDescent="0.25">
      <c r="A56" s="30"/>
      <c r="B56" s="43"/>
      <c r="C56" s="43"/>
      <c r="D56" s="43"/>
      <c r="E56" s="35"/>
      <c r="F56" s="36"/>
      <c r="G56" s="36"/>
      <c r="H56" s="33"/>
    </row>
    <row r="57" spans="1:8" x14ac:dyDescent="0.25">
      <c r="A57" s="30"/>
      <c r="B57" s="43"/>
      <c r="C57" s="43"/>
      <c r="D57" s="43"/>
      <c r="E57" s="35"/>
      <c r="F57" s="36"/>
      <c r="G57" s="36"/>
      <c r="H57" s="33"/>
    </row>
    <row r="58" spans="1:8" x14ac:dyDescent="0.25">
      <c r="A58" s="30"/>
      <c r="B58" s="43"/>
      <c r="C58" s="43"/>
      <c r="D58" s="43"/>
      <c r="E58" s="35"/>
      <c r="F58" s="36"/>
      <c r="G58" s="36"/>
      <c r="H58" s="33"/>
    </row>
    <row r="59" spans="1:8" x14ac:dyDescent="0.25">
      <c r="A59" s="30"/>
      <c r="B59" s="43"/>
      <c r="C59" s="43"/>
      <c r="D59" s="43"/>
      <c r="E59" s="35"/>
      <c r="F59" s="36"/>
      <c r="G59" s="36"/>
      <c r="H59" s="33"/>
    </row>
    <row r="60" spans="1:8" x14ac:dyDescent="0.25">
      <c r="A60" s="30"/>
      <c r="B60" s="43"/>
      <c r="C60" s="43"/>
      <c r="D60" s="43"/>
      <c r="E60" s="35"/>
      <c r="F60" s="36"/>
      <c r="G60" s="36"/>
      <c r="H60" s="33"/>
    </row>
    <row r="61" spans="1:8" x14ac:dyDescent="0.25">
      <c r="A61" s="30"/>
    </row>
    <row r="62" spans="1:8" x14ac:dyDescent="0.25">
      <c r="E62" s="51" t="s">
        <v>124</v>
      </c>
      <c r="F62" s="52">
        <f>SUM(F6:F61)</f>
        <v>7041.5700000000006</v>
      </c>
      <c r="G62" s="52">
        <f>SUM(G6:G61)</f>
        <v>5867.3099999999995</v>
      </c>
    </row>
    <row r="64" spans="1:8" x14ac:dyDescent="0.25">
      <c r="E64" s="51" t="s">
        <v>125</v>
      </c>
      <c r="F64" s="53">
        <f>+F62-G62</f>
        <v>1174.2600000000011</v>
      </c>
    </row>
    <row r="70" spans="3:7" ht="15.75" thickBot="1" x14ac:dyDescent="0.3"/>
    <row r="71" spans="3:7" ht="15.75" thickBot="1" x14ac:dyDescent="0.3">
      <c r="C71" s="129"/>
      <c r="D71" s="121"/>
      <c r="E71" s="25"/>
      <c r="F71" s="25"/>
      <c r="G71" s="26"/>
    </row>
    <row r="74" spans="3:7" ht="15.75" thickBot="1" x14ac:dyDescent="0.3"/>
    <row r="75" spans="3:7" ht="15.75" thickBot="1" x14ac:dyDescent="0.3">
      <c r="C75" s="129"/>
      <c r="D75" s="121"/>
      <c r="E75" s="25"/>
      <c r="F75" s="25"/>
      <c r="G75" s="26"/>
    </row>
  </sheetData>
  <mergeCells count="10">
    <mergeCell ref="A30:A34"/>
    <mergeCell ref="H30:H34"/>
    <mergeCell ref="A40:A45"/>
    <mergeCell ref="A1:H1"/>
    <mergeCell ref="H13:H14"/>
    <mergeCell ref="A13:A14"/>
    <mergeCell ref="A15:A19"/>
    <mergeCell ref="H15:H19"/>
    <mergeCell ref="H35:H36"/>
    <mergeCell ref="A35:A36"/>
  </mergeCells>
  <hyperlinks>
    <hyperlink ref="C7" r:id="rId1" display="http://www.revellat.fr/sophrobase/htdocs/compta/facture.php?facid=317"/>
    <hyperlink ref="C11" r:id="rId2" display="http://www.revellat.fr/sophrobase/htdocs/compta/facture.php?facid=316"/>
    <hyperlink ref="C21" r:id="rId3" display="http://www.revellat.fr/sophrobase/htdocs/compta/facture.php?facid=311"/>
    <hyperlink ref="C22" r:id="rId4" display="http://www.revellat.fr/sophrobase/htdocs/compta/facture.php?facid=305"/>
    <hyperlink ref="C23" r:id="rId5" display="http://www.revellat.fr/sophrobase/htdocs/compta/facture.php?facid=310"/>
    <hyperlink ref="C25" r:id="rId6" display="http://www.revellat.fr/sophrobase/htdocs/compta/facture.php?facid=410"/>
    <hyperlink ref="C26" r:id="rId7" display="http://www.revellat.fr/sophrobase/htdocs/compta/facture.php?facid=411"/>
    <hyperlink ref="D28" r:id="rId8" display="http://www.revellat.fr/sophrobase/htdocs/comm/card.php?socid=716"/>
    <hyperlink ref="C29" r:id="rId9" display="http://www.revellat.fr/sophrobase/htdocs/compta/facture.php?facid=341"/>
    <hyperlink ref="C37" r:id="rId10" display="http://www.revellat.fr/sophrobase/htdocs/compta/facture.php?facid=306"/>
    <hyperlink ref="C36" r:id="rId11" display="http://www.revellat.fr/sophrobase/htdocs/compta/facture.php?facid=285"/>
  </hyperlinks>
  <pageMargins left="0.7" right="0.7" top="0.75" bottom="0.75" header="0.3" footer="0.3"/>
  <pageSetup paperSize="9" orientation="portrait" horizontalDpi="300" verticalDpi="300" r:id="rId1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71"/>
  <sheetViews>
    <sheetView topLeftCell="A20" zoomScale="70" zoomScaleNormal="70" workbookViewId="0">
      <selection activeCell="D56" sqref="D56"/>
    </sheetView>
  </sheetViews>
  <sheetFormatPr baseColWidth="10" defaultRowHeight="15" x14ac:dyDescent="0.25"/>
  <cols>
    <col min="1" max="1" width="18.7109375" style="59" customWidth="1"/>
    <col min="2" max="2" width="12.140625" style="44" customWidth="1"/>
    <col min="3" max="3" width="38.85546875" style="59" customWidth="1"/>
    <col min="4" max="4" width="66.42578125" style="59" customWidth="1"/>
    <col min="5" max="6" width="20.140625" style="44" customWidth="1"/>
    <col min="7" max="7" width="22.85546875" style="44" customWidth="1"/>
    <col min="8" max="8" width="18.5703125" style="243" customWidth="1"/>
    <col min="9" max="9" width="12.85546875" style="44" customWidth="1"/>
    <col min="10" max="10" width="23.140625" style="135" customWidth="1"/>
    <col min="11" max="11" width="14.42578125" style="44" customWidth="1"/>
    <col min="12" max="12" width="11.42578125" style="44"/>
    <col min="13" max="13" width="38.85546875" style="44" customWidth="1"/>
    <col min="14" max="16384" width="11.42578125" style="44"/>
  </cols>
  <sheetData>
    <row r="1" spans="1:13" ht="15.75" thickBot="1" x14ac:dyDescent="0.3">
      <c r="A1" s="429" t="s">
        <v>14</v>
      </c>
      <c r="B1" s="438"/>
      <c r="C1" s="438"/>
      <c r="D1" s="438"/>
      <c r="E1" s="438"/>
      <c r="F1" s="438"/>
      <c r="G1" s="438"/>
      <c r="H1" s="438"/>
      <c r="I1" s="438"/>
      <c r="J1" s="439"/>
    </row>
    <row r="2" spans="1:13" x14ac:dyDescent="0.25">
      <c r="A2" s="45"/>
      <c r="B2" s="45"/>
      <c r="C2" s="45"/>
      <c r="D2" s="45"/>
      <c r="E2" s="45"/>
      <c r="F2" s="45"/>
      <c r="G2" s="45"/>
      <c r="H2" s="242"/>
      <c r="I2" s="45"/>
      <c r="J2" s="134"/>
    </row>
    <row r="3" spans="1:13" x14ac:dyDescent="0.25">
      <c r="B3" s="46" t="s">
        <v>4</v>
      </c>
      <c r="K3" s="47"/>
      <c r="L3" s="44" t="s">
        <v>101</v>
      </c>
    </row>
    <row r="4" spans="1:13" x14ac:dyDescent="0.25">
      <c r="M4" s="59"/>
    </row>
    <row r="5" spans="1:13" x14ac:dyDescent="0.25">
      <c r="A5" s="49" t="s">
        <v>339</v>
      </c>
      <c r="B5" s="48" t="s">
        <v>13</v>
      </c>
      <c r="C5" s="49" t="s">
        <v>0</v>
      </c>
      <c r="D5" s="49" t="s">
        <v>140</v>
      </c>
      <c r="E5" s="49" t="s">
        <v>340</v>
      </c>
      <c r="F5" s="237" t="s">
        <v>452</v>
      </c>
      <c r="G5" s="237" t="s">
        <v>450</v>
      </c>
      <c r="H5" s="244" t="s">
        <v>2</v>
      </c>
      <c r="I5" s="49" t="s">
        <v>3</v>
      </c>
      <c r="J5" s="136" t="s">
        <v>341</v>
      </c>
      <c r="M5" s="59"/>
    </row>
    <row r="6" spans="1:13" x14ac:dyDescent="0.25">
      <c r="A6" s="435">
        <v>42796</v>
      </c>
      <c r="B6" s="39">
        <v>42789</v>
      </c>
      <c r="C6" s="126" t="s">
        <v>299</v>
      </c>
      <c r="D6" s="107" t="s">
        <v>300</v>
      </c>
      <c r="E6" s="35" t="s">
        <v>128</v>
      </c>
      <c r="F6" s="35">
        <v>49.9</v>
      </c>
      <c r="G6" s="33">
        <f>+F6-H6</f>
        <v>1.8399999999999963</v>
      </c>
      <c r="H6" s="137">
        <v>48.06</v>
      </c>
      <c r="I6" s="36">
        <f>+F6/1.2</f>
        <v>41.583333333333336</v>
      </c>
      <c r="J6" s="456">
        <v>96.12</v>
      </c>
      <c r="M6" s="59"/>
    </row>
    <row r="7" spans="1:13" x14ac:dyDescent="0.25">
      <c r="A7" s="437"/>
      <c r="B7" s="39">
        <v>42791</v>
      </c>
      <c r="C7" s="107" t="s">
        <v>301</v>
      </c>
      <c r="D7" s="118" t="s">
        <v>127</v>
      </c>
      <c r="E7" s="152" t="s">
        <v>128</v>
      </c>
      <c r="F7" s="35">
        <v>49.9</v>
      </c>
      <c r="G7" s="33">
        <f t="shared" ref="G7:G56" si="0">+F7-H7</f>
        <v>1.8399999999999963</v>
      </c>
      <c r="H7" s="137">
        <v>48.06</v>
      </c>
      <c r="I7" s="36">
        <f t="shared" ref="I7:I56" si="1">+F7/1.2</f>
        <v>41.583333333333336</v>
      </c>
      <c r="J7" s="458"/>
      <c r="M7" s="59"/>
    </row>
    <row r="8" spans="1:13" x14ac:dyDescent="0.25">
      <c r="A8" s="435">
        <v>42797</v>
      </c>
      <c r="B8" s="39">
        <v>42825</v>
      </c>
      <c r="C8" s="126" t="s">
        <v>405</v>
      </c>
      <c r="D8" s="43" t="s">
        <v>178</v>
      </c>
      <c r="E8" s="35" t="s">
        <v>11</v>
      </c>
      <c r="F8" s="197">
        <v>400</v>
      </c>
      <c r="G8" s="33">
        <f t="shared" si="0"/>
        <v>0</v>
      </c>
      <c r="H8" s="137">
        <v>400</v>
      </c>
      <c r="I8" s="36">
        <f t="shared" si="1"/>
        <v>333.33333333333337</v>
      </c>
      <c r="J8" s="451">
        <v>449</v>
      </c>
      <c r="M8" s="59"/>
    </row>
    <row r="9" spans="1:13" x14ac:dyDescent="0.25">
      <c r="A9" s="437"/>
      <c r="B9" s="39">
        <v>42774</v>
      </c>
      <c r="C9" s="165" t="s">
        <v>369</v>
      </c>
      <c r="D9" s="43" t="s">
        <v>178</v>
      </c>
      <c r="E9" s="35" t="s">
        <v>11</v>
      </c>
      <c r="F9" s="35">
        <v>49.9</v>
      </c>
      <c r="G9" s="33">
        <f t="shared" si="0"/>
        <v>0</v>
      </c>
      <c r="H9" s="137">
        <v>49.9</v>
      </c>
      <c r="I9" s="36">
        <f t="shared" si="1"/>
        <v>41.583333333333336</v>
      </c>
      <c r="J9" s="452"/>
      <c r="M9" s="59"/>
    </row>
    <row r="10" spans="1:13" x14ac:dyDescent="0.25">
      <c r="A10" s="147">
        <v>42800</v>
      </c>
      <c r="B10" s="146">
        <v>42768</v>
      </c>
      <c r="C10" s="167" t="s">
        <v>326</v>
      </c>
      <c r="D10" s="107" t="s">
        <v>314</v>
      </c>
      <c r="E10" s="152" t="s">
        <v>128</v>
      </c>
      <c r="F10" s="35">
        <v>49.9</v>
      </c>
      <c r="G10" s="33">
        <f t="shared" si="0"/>
        <v>1.8399999999999963</v>
      </c>
      <c r="H10" s="201">
        <v>48.06</v>
      </c>
      <c r="I10" s="36">
        <f t="shared" si="1"/>
        <v>41.583333333333336</v>
      </c>
      <c r="J10" s="150">
        <v>48.06</v>
      </c>
      <c r="M10" s="59"/>
    </row>
    <row r="11" spans="1:13" s="102" customFormat="1" x14ac:dyDescent="0.25">
      <c r="A11" s="147">
        <v>42801</v>
      </c>
      <c r="B11" s="34">
        <v>42807</v>
      </c>
      <c r="C11" s="158" t="s">
        <v>311</v>
      </c>
      <c r="D11" s="43" t="s">
        <v>312</v>
      </c>
      <c r="E11" s="152" t="s">
        <v>128</v>
      </c>
      <c r="F11" s="198">
        <v>180</v>
      </c>
      <c r="G11" s="33">
        <f t="shared" si="0"/>
        <v>2.7700000000000102</v>
      </c>
      <c r="H11" s="201">
        <v>177.23</v>
      </c>
      <c r="I11" s="36">
        <f t="shared" si="1"/>
        <v>150</v>
      </c>
      <c r="J11" s="154">
        <v>177.23</v>
      </c>
      <c r="M11" s="51"/>
    </row>
    <row r="12" spans="1:13" s="168" customFormat="1" x14ac:dyDescent="0.25">
      <c r="A12" s="147">
        <v>42802</v>
      </c>
      <c r="B12" s="39">
        <v>42786</v>
      </c>
      <c r="C12" s="160" t="s">
        <v>327</v>
      </c>
      <c r="D12" s="68" t="s">
        <v>328</v>
      </c>
      <c r="E12" s="152" t="s">
        <v>128</v>
      </c>
      <c r="F12" s="198">
        <v>180</v>
      </c>
      <c r="G12" s="33">
        <f t="shared" si="0"/>
        <v>2.7700000000000102</v>
      </c>
      <c r="H12" s="201">
        <v>177.23</v>
      </c>
      <c r="I12" s="36">
        <f t="shared" si="1"/>
        <v>150</v>
      </c>
      <c r="J12" s="154">
        <v>177.23</v>
      </c>
      <c r="M12" s="169"/>
    </row>
    <row r="13" spans="1:13" s="168" customFormat="1" x14ac:dyDescent="0.25">
      <c r="A13" s="166">
        <v>42804</v>
      </c>
      <c r="B13" s="34">
        <v>42738</v>
      </c>
      <c r="C13" s="62" t="s">
        <v>132</v>
      </c>
      <c r="D13" s="130" t="s">
        <v>131</v>
      </c>
      <c r="E13" s="35" t="s">
        <v>128</v>
      </c>
      <c r="F13" s="35">
        <v>49.9</v>
      </c>
      <c r="G13" s="33">
        <f t="shared" si="0"/>
        <v>1.8399999999999963</v>
      </c>
      <c r="H13" s="170">
        <v>48.06</v>
      </c>
      <c r="I13" s="36">
        <f t="shared" si="1"/>
        <v>41.583333333333336</v>
      </c>
      <c r="J13" s="170">
        <v>48.06</v>
      </c>
      <c r="M13" s="169"/>
    </row>
    <row r="14" spans="1:13" s="168" customFormat="1" x14ac:dyDescent="0.25">
      <c r="A14" s="171">
        <v>42807</v>
      </c>
      <c r="B14" s="146">
        <v>42737</v>
      </c>
      <c r="C14" s="62" t="s">
        <v>410</v>
      </c>
      <c r="D14" s="43" t="s">
        <v>226</v>
      </c>
      <c r="E14" s="35" t="s">
        <v>128</v>
      </c>
      <c r="F14" s="35">
        <v>49.9</v>
      </c>
      <c r="G14" s="33">
        <f t="shared" si="0"/>
        <v>1.8399999999999963</v>
      </c>
      <c r="H14" s="170">
        <v>48.06</v>
      </c>
      <c r="I14" s="36">
        <f t="shared" si="1"/>
        <v>41.583333333333336</v>
      </c>
      <c r="J14" s="170">
        <v>48.06</v>
      </c>
      <c r="M14" s="169"/>
    </row>
    <row r="15" spans="1:13" x14ac:dyDescent="0.25">
      <c r="A15" s="435">
        <v>42807</v>
      </c>
      <c r="B15" s="34">
        <v>42807</v>
      </c>
      <c r="C15" s="165" t="s">
        <v>373</v>
      </c>
      <c r="D15" s="43" t="s">
        <v>407</v>
      </c>
      <c r="E15" s="35" t="s">
        <v>128</v>
      </c>
      <c r="F15" s="35">
        <v>49.9</v>
      </c>
      <c r="G15" s="33">
        <f t="shared" si="0"/>
        <v>1.8399999999999963</v>
      </c>
      <c r="H15" s="137">
        <v>48.06</v>
      </c>
      <c r="I15" s="36">
        <f t="shared" si="1"/>
        <v>41.583333333333336</v>
      </c>
      <c r="J15" s="451">
        <v>273.35000000000002</v>
      </c>
      <c r="M15" s="59"/>
    </row>
    <row r="16" spans="1:13" x14ac:dyDescent="0.25">
      <c r="A16" s="436"/>
      <c r="B16" s="34">
        <v>42807</v>
      </c>
      <c r="C16" s="160" t="s">
        <v>171</v>
      </c>
      <c r="D16" s="43" t="s">
        <v>408</v>
      </c>
      <c r="E16" s="35" t="s">
        <v>128</v>
      </c>
      <c r="F16" s="35">
        <v>49.9</v>
      </c>
      <c r="G16" s="33">
        <f t="shared" si="0"/>
        <v>1.8399999999999963</v>
      </c>
      <c r="H16" s="137">
        <v>48.06</v>
      </c>
      <c r="I16" s="36">
        <f t="shared" si="1"/>
        <v>41.583333333333336</v>
      </c>
      <c r="J16" s="459"/>
    </row>
    <row r="17" spans="1:133" x14ac:dyDescent="0.25">
      <c r="A17" s="437"/>
      <c r="B17" s="34">
        <v>42737</v>
      </c>
      <c r="C17" s="167" t="s">
        <v>409</v>
      </c>
      <c r="D17" s="43" t="s">
        <v>226</v>
      </c>
      <c r="E17" s="35" t="s">
        <v>128</v>
      </c>
      <c r="F17" s="35">
        <v>180</v>
      </c>
      <c r="G17" s="33">
        <f t="shared" si="0"/>
        <v>2.7700000000000102</v>
      </c>
      <c r="H17" s="201">
        <v>177.23</v>
      </c>
      <c r="I17" s="36">
        <f t="shared" si="1"/>
        <v>150</v>
      </c>
      <c r="J17" s="452"/>
    </row>
    <row r="18" spans="1:133" x14ac:dyDescent="0.25">
      <c r="A18" s="147">
        <v>42809</v>
      </c>
      <c r="B18" s="146">
        <v>42737</v>
      </c>
      <c r="C18" s="167" t="s">
        <v>325</v>
      </c>
      <c r="D18" s="43" t="s">
        <v>272</v>
      </c>
      <c r="E18" s="152" t="s">
        <v>128</v>
      </c>
      <c r="F18" s="35">
        <v>49.9</v>
      </c>
      <c r="G18" s="33">
        <f t="shared" si="0"/>
        <v>1.8399999999999963</v>
      </c>
      <c r="H18" s="201">
        <v>48.06</v>
      </c>
      <c r="I18" s="36">
        <f t="shared" si="1"/>
        <v>41.583333333333336</v>
      </c>
      <c r="J18" s="150">
        <v>48.06</v>
      </c>
    </row>
    <row r="19" spans="1:133" x14ac:dyDescent="0.25">
      <c r="A19" s="147">
        <v>42809</v>
      </c>
      <c r="B19" s="39">
        <v>42814</v>
      </c>
      <c r="C19" s="161" t="s">
        <v>323</v>
      </c>
      <c r="D19" s="43" t="s">
        <v>324</v>
      </c>
      <c r="E19" s="35" t="s">
        <v>11</v>
      </c>
      <c r="F19" s="35">
        <v>180</v>
      </c>
      <c r="G19" s="33">
        <f t="shared" si="0"/>
        <v>0</v>
      </c>
      <c r="H19" s="36">
        <v>180</v>
      </c>
      <c r="I19" s="36">
        <f t="shared" si="1"/>
        <v>150</v>
      </c>
      <c r="J19" s="148">
        <v>180</v>
      </c>
    </row>
    <row r="20" spans="1:133" s="163" customFormat="1" x14ac:dyDescent="0.25">
      <c r="A20" s="162">
        <v>42810</v>
      </c>
      <c r="B20" s="147">
        <v>42737</v>
      </c>
      <c r="C20" s="167" t="s">
        <v>138</v>
      </c>
      <c r="D20" s="43" t="s">
        <v>139</v>
      </c>
      <c r="E20" s="35" t="s">
        <v>11</v>
      </c>
      <c r="F20" s="99">
        <v>49.9</v>
      </c>
      <c r="G20" s="33">
        <f t="shared" si="0"/>
        <v>0</v>
      </c>
      <c r="H20" s="36">
        <v>49.9</v>
      </c>
      <c r="I20" s="36">
        <f t="shared" si="1"/>
        <v>41.583333333333336</v>
      </c>
      <c r="J20" s="137">
        <v>49.9</v>
      </c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</row>
    <row r="21" spans="1:133" s="163" customFormat="1" x14ac:dyDescent="0.25">
      <c r="A21" s="162">
        <v>42814</v>
      </c>
      <c r="B21" s="147">
        <v>42814</v>
      </c>
      <c r="C21" s="161" t="s">
        <v>318</v>
      </c>
      <c r="D21" s="43" t="s">
        <v>319</v>
      </c>
      <c r="E21" s="152" t="s">
        <v>128</v>
      </c>
      <c r="F21" s="198">
        <v>435</v>
      </c>
      <c r="G21" s="33">
        <f t="shared" si="0"/>
        <v>6.339999999999975</v>
      </c>
      <c r="H21" s="36">
        <v>428.66</v>
      </c>
      <c r="I21" s="36">
        <f t="shared" si="1"/>
        <v>362.5</v>
      </c>
      <c r="J21" s="148">
        <v>428.66</v>
      </c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</row>
    <row r="22" spans="1:133" x14ac:dyDescent="0.25">
      <c r="A22" s="449">
        <v>42815</v>
      </c>
      <c r="B22" s="39">
        <v>42737</v>
      </c>
      <c r="C22" s="167" t="s">
        <v>289</v>
      </c>
      <c r="D22" s="43" t="s">
        <v>290</v>
      </c>
      <c r="E22" s="447" t="s">
        <v>128</v>
      </c>
      <c r="F22" s="197">
        <v>180</v>
      </c>
      <c r="G22" s="33">
        <f t="shared" si="0"/>
        <v>2.7700000000000102</v>
      </c>
      <c r="H22" s="110">
        <v>177.23</v>
      </c>
      <c r="I22" s="36">
        <f t="shared" si="1"/>
        <v>150</v>
      </c>
      <c r="J22" s="445">
        <v>225.29</v>
      </c>
    </row>
    <row r="23" spans="1:133" x14ac:dyDescent="0.25">
      <c r="A23" s="450"/>
      <c r="B23" s="39">
        <v>42808</v>
      </c>
      <c r="C23" s="160" t="s">
        <v>317</v>
      </c>
      <c r="D23" s="107" t="s">
        <v>316</v>
      </c>
      <c r="E23" s="448"/>
      <c r="F23" s="35">
        <v>49.9</v>
      </c>
      <c r="G23" s="33">
        <f t="shared" si="0"/>
        <v>1.8399999999999963</v>
      </c>
      <c r="H23" s="110">
        <v>48.06</v>
      </c>
      <c r="I23" s="36">
        <f t="shared" si="1"/>
        <v>41.583333333333336</v>
      </c>
      <c r="J23" s="446"/>
    </row>
    <row r="24" spans="1:133" s="163" customFormat="1" x14ac:dyDescent="0.25">
      <c r="A24" s="39">
        <v>42815</v>
      </c>
      <c r="B24" s="39">
        <v>42756</v>
      </c>
      <c r="C24" s="43" t="s">
        <v>157</v>
      </c>
      <c r="D24" s="43" t="s">
        <v>139</v>
      </c>
      <c r="E24" s="35" t="s">
        <v>11</v>
      </c>
      <c r="F24" s="35">
        <v>270</v>
      </c>
      <c r="G24" s="33">
        <f t="shared" si="0"/>
        <v>0</v>
      </c>
      <c r="H24" s="36">
        <v>270</v>
      </c>
      <c r="I24" s="36">
        <f t="shared" si="1"/>
        <v>225</v>
      </c>
      <c r="J24" s="137">
        <v>270</v>
      </c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</row>
    <row r="25" spans="1:133" s="163" customFormat="1" x14ac:dyDescent="0.25">
      <c r="A25" s="435">
        <v>42815</v>
      </c>
      <c r="B25" s="156">
        <v>42825</v>
      </c>
      <c r="C25" s="172" t="s">
        <v>368</v>
      </c>
      <c r="D25" s="130" t="s">
        <v>178</v>
      </c>
      <c r="E25" s="152" t="s">
        <v>11</v>
      </c>
      <c r="F25" s="208">
        <v>400</v>
      </c>
      <c r="G25" s="33">
        <f t="shared" si="0"/>
        <v>0</v>
      </c>
      <c r="H25" s="137">
        <v>400</v>
      </c>
      <c r="I25" s="36">
        <f t="shared" si="1"/>
        <v>333.33333333333337</v>
      </c>
      <c r="J25" s="451">
        <v>449</v>
      </c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</row>
    <row r="26" spans="1:133" s="163" customFormat="1" x14ac:dyDescent="0.25">
      <c r="A26" s="437"/>
      <c r="B26" s="155">
        <v>42774</v>
      </c>
      <c r="C26" s="173" t="s">
        <v>369</v>
      </c>
      <c r="D26" s="153" t="s">
        <v>178</v>
      </c>
      <c r="E26" s="151" t="s">
        <v>11</v>
      </c>
      <c r="F26" s="35">
        <v>49.9</v>
      </c>
      <c r="G26" s="33">
        <f t="shared" si="0"/>
        <v>0</v>
      </c>
      <c r="H26" s="137">
        <v>49.9</v>
      </c>
      <c r="I26" s="36">
        <f t="shared" si="1"/>
        <v>41.583333333333336</v>
      </c>
      <c r="J26" s="452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</row>
    <row r="27" spans="1:133" s="102" customFormat="1" x14ac:dyDescent="0.25">
      <c r="A27" s="162">
        <v>42816</v>
      </c>
      <c r="B27" s="39">
        <v>42809</v>
      </c>
      <c r="C27" s="167" t="s">
        <v>315</v>
      </c>
      <c r="D27" s="107" t="s">
        <v>314</v>
      </c>
      <c r="E27" s="35" t="s">
        <v>128</v>
      </c>
      <c r="F27" s="35">
        <v>840</v>
      </c>
      <c r="G27" s="33">
        <f t="shared" si="0"/>
        <v>12.009999999999991</v>
      </c>
      <c r="H27" s="36">
        <v>827.99</v>
      </c>
      <c r="I27" s="36">
        <f t="shared" si="1"/>
        <v>700</v>
      </c>
      <c r="J27" s="36">
        <v>827.99</v>
      </c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/>
      <c r="DH27" s="44"/>
      <c r="DI27" s="44"/>
      <c r="DJ27" s="44"/>
      <c r="DK27" s="44"/>
      <c r="DL27" s="44"/>
      <c r="DM27" s="44"/>
      <c r="DN27" s="44"/>
      <c r="DO27" s="44"/>
      <c r="DP27" s="44"/>
      <c r="DQ27" s="44"/>
      <c r="DR27" s="44"/>
      <c r="DS27" s="44"/>
      <c r="DT27" s="44"/>
      <c r="DU27" s="44"/>
      <c r="DV27" s="44"/>
      <c r="DW27" s="44"/>
      <c r="DX27" s="44"/>
      <c r="DY27" s="44"/>
      <c r="DZ27" s="44"/>
      <c r="EA27" s="44"/>
      <c r="EB27" s="44"/>
      <c r="EC27" s="44"/>
    </row>
    <row r="28" spans="1:133" s="163" customFormat="1" x14ac:dyDescent="0.25">
      <c r="A28" s="146">
        <v>42817</v>
      </c>
      <c r="B28" s="146">
        <v>42818</v>
      </c>
      <c r="C28" s="172" t="s">
        <v>406</v>
      </c>
      <c r="D28" s="172" t="s">
        <v>295</v>
      </c>
      <c r="E28" s="152" t="s">
        <v>202</v>
      </c>
      <c r="F28" s="208">
        <v>180</v>
      </c>
      <c r="G28" s="33">
        <f t="shared" si="0"/>
        <v>0</v>
      </c>
      <c r="H28" s="200">
        <v>180</v>
      </c>
      <c r="I28" s="36">
        <f t="shared" si="1"/>
        <v>150</v>
      </c>
      <c r="J28" s="145">
        <v>180</v>
      </c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4"/>
      <c r="DF28" s="44"/>
      <c r="DG28" s="44"/>
      <c r="DH28" s="44"/>
      <c r="DI28" s="44"/>
      <c r="DJ28" s="44"/>
      <c r="DK28" s="44"/>
      <c r="DL28" s="44"/>
      <c r="DM28" s="44"/>
      <c r="DN28" s="44"/>
      <c r="DO28" s="44"/>
      <c r="DP28" s="44"/>
      <c r="DQ28" s="44"/>
      <c r="DR28" s="44"/>
      <c r="DS28" s="44"/>
      <c r="DT28" s="44"/>
      <c r="DU28" s="44"/>
      <c r="DV28" s="44"/>
      <c r="DW28" s="44"/>
      <c r="DX28" s="44"/>
      <c r="DY28" s="44"/>
      <c r="DZ28" s="44"/>
      <c r="EA28" s="44"/>
      <c r="EB28" s="44"/>
      <c r="EC28" s="44"/>
    </row>
    <row r="29" spans="1:133" s="163" customFormat="1" x14ac:dyDescent="0.25">
      <c r="A29" s="147">
        <v>42821</v>
      </c>
      <c r="B29" s="39">
        <v>42786</v>
      </c>
      <c r="C29" s="167" t="s">
        <v>294</v>
      </c>
      <c r="D29" s="43" t="s">
        <v>154</v>
      </c>
      <c r="E29" s="152" t="s">
        <v>128</v>
      </c>
      <c r="F29" s="35">
        <v>49.9</v>
      </c>
      <c r="G29" s="33">
        <f t="shared" si="0"/>
        <v>1.8399999999999963</v>
      </c>
      <c r="H29" s="36">
        <v>48.06</v>
      </c>
      <c r="I29" s="36">
        <f t="shared" si="1"/>
        <v>41.583333333333336</v>
      </c>
      <c r="J29" s="150">
        <v>48.06</v>
      </c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  <c r="CZ29" s="44"/>
      <c r="DA29" s="44"/>
      <c r="DB29" s="44"/>
      <c r="DC29" s="44"/>
      <c r="DD29" s="44"/>
      <c r="DE29" s="44"/>
      <c r="DF29" s="44"/>
      <c r="DG29" s="44"/>
      <c r="DH29" s="44"/>
      <c r="DI29" s="44"/>
      <c r="DJ29" s="44"/>
      <c r="DK29" s="44"/>
      <c r="DL29" s="44"/>
      <c r="DM29" s="44"/>
      <c r="DN29" s="44"/>
      <c r="DO29" s="44"/>
      <c r="DP29" s="44"/>
      <c r="DQ29" s="44"/>
      <c r="DR29" s="44"/>
      <c r="DS29" s="44"/>
      <c r="DT29" s="44"/>
      <c r="DU29" s="44"/>
      <c r="DV29" s="44"/>
      <c r="DW29" s="44"/>
      <c r="DX29" s="44"/>
      <c r="DY29" s="44"/>
      <c r="DZ29" s="44"/>
      <c r="EA29" s="44"/>
      <c r="EB29" s="44"/>
      <c r="EC29" s="44"/>
    </row>
    <row r="30" spans="1:133" s="163" customFormat="1" x14ac:dyDescent="0.25">
      <c r="A30" s="147">
        <v>42821</v>
      </c>
      <c r="B30" s="39">
        <v>42786</v>
      </c>
      <c r="C30" s="160" t="s">
        <v>329</v>
      </c>
      <c r="D30" s="43" t="s">
        <v>330</v>
      </c>
      <c r="E30" s="152" t="s">
        <v>128</v>
      </c>
      <c r="F30" s="198">
        <v>180</v>
      </c>
      <c r="G30" s="33">
        <f t="shared" si="0"/>
        <v>2.7700000000000102</v>
      </c>
      <c r="H30" s="201">
        <v>177.23</v>
      </c>
      <c r="I30" s="36">
        <f t="shared" si="1"/>
        <v>150</v>
      </c>
      <c r="J30" s="154">
        <v>177.23</v>
      </c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4"/>
      <c r="DC30" s="44"/>
      <c r="DD30" s="44"/>
      <c r="DE30" s="44"/>
      <c r="DF30" s="44"/>
      <c r="DG30" s="44"/>
      <c r="DH30" s="44"/>
      <c r="DI30" s="44"/>
      <c r="DJ30" s="44"/>
      <c r="DK30" s="44"/>
      <c r="DL30" s="44"/>
      <c r="DM30" s="44"/>
      <c r="DN30" s="44"/>
      <c r="DO30" s="44"/>
      <c r="DP30" s="44"/>
      <c r="DQ30" s="44"/>
      <c r="DR30" s="44"/>
      <c r="DS30" s="44"/>
      <c r="DT30" s="44"/>
      <c r="DU30" s="44"/>
      <c r="DV30" s="44"/>
      <c r="DW30" s="44"/>
      <c r="DX30" s="44"/>
      <c r="DY30" s="44"/>
      <c r="DZ30" s="44"/>
      <c r="EA30" s="44"/>
      <c r="EB30" s="44"/>
      <c r="EC30" s="44"/>
    </row>
    <row r="31" spans="1:133" s="163" customFormat="1" x14ac:dyDescent="0.25">
      <c r="A31" s="147">
        <v>42821</v>
      </c>
      <c r="B31" s="147">
        <v>42814</v>
      </c>
      <c r="C31" s="161" t="s">
        <v>321</v>
      </c>
      <c r="D31" s="68" t="s">
        <v>133</v>
      </c>
      <c r="E31" s="35" t="s">
        <v>11</v>
      </c>
      <c r="F31" s="35">
        <v>290</v>
      </c>
      <c r="G31" s="33">
        <f t="shared" si="0"/>
        <v>0</v>
      </c>
      <c r="H31" s="36">
        <v>290</v>
      </c>
      <c r="I31" s="36">
        <f t="shared" si="1"/>
        <v>241.66666666666669</v>
      </c>
      <c r="J31" s="164">
        <v>290</v>
      </c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  <c r="DE31" s="44"/>
      <c r="DF31" s="44"/>
      <c r="DG31" s="44"/>
      <c r="DH31" s="44"/>
      <c r="DI31" s="44"/>
      <c r="DJ31" s="44"/>
      <c r="DK31" s="44"/>
      <c r="DL31" s="44"/>
      <c r="DM31" s="44"/>
      <c r="DN31" s="44"/>
      <c r="DO31" s="44"/>
      <c r="DP31" s="44"/>
      <c r="DQ31" s="44"/>
      <c r="DR31" s="44"/>
      <c r="DS31" s="44"/>
      <c r="DT31" s="44"/>
      <c r="DU31" s="44"/>
      <c r="DV31" s="44"/>
      <c r="DW31" s="44"/>
      <c r="DX31" s="44"/>
      <c r="DY31" s="44"/>
      <c r="DZ31" s="44"/>
      <c r="EA31" s="44"/>
      <c r="EB31" s="44"/>
      <c r="EC31" s="44"/>
    </row>
    <row r="32" spans="1:133" s="157" customFormat="1" x14ac:dyDescent="0.25">
      <c r="A32" s="147">
        <v>42822</v>
      </c>
      <c r="B32" s="147">
        <v>42769</v>
      </c>
      <c r="C32" s="160" t="s">
        <v>297</v>
      </c>
      <c r="D32" s="43" t="s">
        <v>352</v>
      </c>
      <c r="E32" s="35" t="s">
        <v>128</v>
      </c>
      <c r="F32" s="35">
        <v>49.9</v>
      </c>
      <c r="G32" s="33">
        <f t="shared" si="0"/>
        <v>1.8399999999999963</v>
      </c>
      <c r="H32" s="36">
        <v>48.06</v>
      </c>
      <c r="I32" s="36">
        <f t="shared" si="1"/>
        <v>41.583333333333336</v>
      </c>
      <c r="J32" s="137">
        <v>48.06</v>
      </c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</row>
    <row r="33" spans="1:133" s="163" customFormat="1" x14ac:dyDescent="0.25">
      <c r="A33" s="147">
        <v>42823</v>
      </c>
      <c r="B33" s="39">
        <v>42822</v>
      </c>
      <c r="C33" s="126" t="s">
        <v>356</v>
      </c>
      <c r="D33" s="43" t="s">
        <v>156</v>
      </c>
      <c r="E33" s="35" t="s">
        <v>11</v>
      </c>
      <c r="F33" s="35">
        <v>180</v>
      </c>
      <c r="G33" s="33">
        <f t="shared" si="0"/>
        <v>0</v>
      </c>
      <c r="H33" s="36">
        <v>180</v>
      </c>
      <c r="I33" s="36">
        <f t="shared" si="1"/>
        <v>150</v>
      </c>
      <c r="J33" s="137">
        <v>180</v>
      </c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</row>
    <row r="34" spans="1:133" s="163" customFormat="1" x14ac:dyDescent="0.25">
      <c r="A34" s="435">
        <v>42824</v>
      </c>
      <c r="B34" s="39">
        <v>42817</v>
      </c>
      <c r="C34" s="126" t="s">
        <v>353</v>
      </c>
      <c r="D34" s="120" t="s">
        <v>287</v>
      </c>
      <c r="E34" s="152" t="s">
        <v>128</v>
      </c>
      <c r="F34" s="35">
        <v>49.9</v>
      </c>
      <c r="G34" s="33">
        <f t="shared" si="0"/>
        <v>1.8399999999999963</v>
      </c>
      <c r="H34" s="137">
        <v>48.06</v>
      </c>
      <c r="I34" s="36">
        <f t="shared" si="1"/>
        <v>41.583333333333336</v>
      </c>
      <c r="J34" s="456">
        <v>144.18</v>
      </c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</row>
    <row r="35" spans="1:133" s="163" customFormat="1" x14ac:dyDescent="0.25">
      <c r="A35" s="436"/>
      <c r="B35" s="39">
        <v>42789</v>
      </c>
      <c r="C35" s="126" t="s">
        <v>299</v>
      </c>
      <c r="D35" s="107" t="s">
        <v>300</v>
      </c>
      <c r="E35" s="152" t="s">
        <v>128</v>
      </c>
      <c r="F35" s="35">
        <v>49.9</v>
      </c>
      <c r="G35" s="33">
        <f t="shared" si="0"/>
        <v>1.8399999999999963</v>
      </c>
      <c r="H35" s="137">
        <v>48.06</v>
      </c>
      <c r="I35" s="36">
        <f t="shared" si="1"/>
        <v>41.583333333333336</v>
      </c>
      <c r="J35" s="457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</row>
    <row r="36" spans="1:133" s="163" customFormat="1" x14ac:dyDescent="0.25">
      <c r="A36" s="437"/>
      <c r="B36" s="39">
        <v>42791</v>
      </c>
      <c r="C36" s="107" t="s">
        <v>301</v>
      </c>
      <c r="D36" s="118" t="s">
        <v>127</v>
      </c>
      <c r="E36" s="152" t="s">
        <v>128</v>
      </c>
      <c r="F36" s="35">
        <v>49.9</v>
      </c>
      <c r="G36" s="33">
        <f t="shared" si="0"/>
        <v>1.8399999999999963</v>
      </c>
      <c r="H36" s="137">
        <v>48.06</v>
      </c>
      <c r="I36" s="36">
        <f t="shared" si="1"/>
        <v>41.583333333333336</v>
      </c>
      <c r="J36" s="458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</row>
    <row r="37" spans="1:133" x14ac:dyDescent="0.25">
      <c r="A37" s="435">
        <v>42824</v>
      </c>
      <c r="B37" s="39">
        <v>42815</v>
      </c>
      <c r="C37" s="126" t="s">
        <v>346</v>
      </c>
      <c r="D37" s="43" t="s">
        <v>344</v>
      </c>
      <c r="E37" s="152" t="s">
        <v>8</v>
      </c>
      <c r="F37" s="99">
        <v>70</v>
      </c>
      <c r="G37" s="33">
        <f t="shared" si="0"/>
        <v>0</v>
      </c>
      <c r="H37" s="36">
        <v>70</v>
      </c>
      <c r="I37" s="36">
        <f t="shared" si="1"/>
        <v>58.333333333333336</v>
      </c>
      <c r="J37" s="453">
        <v>370</v>
      </c>
    </row>
    <row r="38" spans="1:133" x14ac:dyDescent="0.25">
      <c r="A38" s="436"/>
      <c r="B38" s="39">
        <v>42815</v>
      </c>
      <c r="C38" s="126" t="s">
        <v>347</v>
      </c>
      <c r="D38" s="43" t="s">
        <v>72</v>
      </c>
      <c r="E38" s="152" t="s">
        <v>8</v>
      </c>
      <c r="F38" s="99">
        <v>70</v>
      </c>
      <c r="G38" s="33">
        <f t="shared" si="0"/>
        <v>0</v>
      </c>
      <c r="H38" s="36">
        <v>70</v>
      </c>
      <c r="I38" s="36">
        <f t="shared" si="1"/>
        <v>58.333333333333336</v>
      </c>
      <c r="J38" s="454"/>
    </row>
    <row r="39" spans="1:133" x14ac:dyDescent="0.25">
      <c r="A39" s="436"/>
      <c r="B39" s="39">
        <v>42815</v>
      </c>
      <c r="C39" s="118" t="s">
        <v>348</v>
      </c>
      <c r="D39" s="43" t="s">
        <v>72</v>
      </c>
      <c r="E39" s="152" t="s">
        <v>8</v>
      </c>
      <c r="F39" s="99">
        <v>70</v>
      </c>
      <c r="G39" s="33">
        <f t="shared" si="0"/>
        <v>0</v>
      </c>
      <c r="H39" s="36">
        <v>70</v>
      </c>
      <c r="I39" s="36">
        <f t="shared" si="1"/>
        <v>58.333333333333336</v>
      </c>
      <c r="J39" s="454"/>
    </row>
    <row r="40" spans="1:133" x14ac:dyDescent="0.25">
      <c r="A40" s="436"/>
      <c r="B40" s="39">
        <v>42815</v>
      </c>
      <c r="C40" s="126" t="s">
        <v>349</v>
      </c>
      <c r="D40" s="68" t="s">
        <v>333</v>
      </c>
      <c r="E40" s="152" t="s">
        <v>8</v>
      </c>
      <c r="F40" s="99">
        <v>80</v>
      </c>
      <c r="G40" s="33">
        <f t="shared" si="0"/>
        <v>0</v>
      </c>
      <c r="H40" s="36">
        <v>80</v>
      </c>
      <c r="I40" s="36">
        <f t="shared" si="1"/>
        <v>66.666666666666671</v>
      </c>
      <c r="J40" s="454"/>
    </row>
    <row r="41" spans="1:133" x14ac:dyDescent="0.25">
      <c r="A41" s="437"/>
      <c r="B41" s="39">
        <v>42815</v>
      </c>
      <c r="C41" s="126" t="s">
        <v>350</v>
      </c>
      <c r="D41" s="43" t="s">
        <v>345</v>
      </c>
      <c r="E41" s="152" t="s">
        <v>8</v>
      </c>
      <c r="F41" s="99">
        <v>80</v>
      </c>
      <c r="G41" s="33">
        <f t="shared" si="0"/>
        <v>0</v>
      </c>
      <c r="H41" s="36">
        <v>80</v>
      </c>
      <c r="I41" s="36">
        <f t="shared" si="1"/>
        <v>66.666666666666671</v>
      </c>
      <c r="J41" s="455"/>
    </row>
    <row r="42" spans="1:133" x14ac:dyDescent="0.25">
      <c r="A42" s="441">
        <v>42824</v>
      </c>
      <c r="B42" s="39">
        <v>42822</v>
      </c>
      <c r="C42" s="126" t="s">
        <v>358</v>
      </c>
      <c r="D42" s="43" t="s">
        <v>335</v>
      </c>
      <c r="E42" s="152" t="s">
        <v>8</v>
      </c>
      <c r="F42" s="204">
        <v>60</v>
      </c>
      <c r="G42" s="33">
        <f t="shared" si="0"/>
        <v>0</v>
      </c>
      <c r="H42" s="201">
        <v>60</v>
      </c>
      <c r="I42" s="36">
        <f t="shared" si="1"/>
        <v>50</v>
      </c>
      <c r="J42" s="442">
        <v>315</v>
      </c>
    </row>
    <row r="43" spans="1:133" x14ac:dyDescent="0.25">
      <c r="A43" s="441"/>
      <c r="B43" s="39">
        <v>42822</v>
      </c>
      <c r="C43" s="118" t="s">
        <v>359</v>
      </c>
      <c r="D43" s="43" t="s">
        <v>360</v>
      </c>
      <c r="E43" s="152" t="s">
        <v>8</v>
      </c>
      <c r="F43" s="204">
        <v>60</v>
      </c>
      <c r="G43" s="33">
        <f t="shared" si="0"/>
        <v>0</v>
      </c>
      <c r="H43" s="201">
        <v>60</v>
      </c>
      <c r="I43" s="36">
        <f t="shared" si="1"/>
        <v>50</v>
      </c>
      <c r="J43" s="443"/>
    </row>
    <row r="44" spans="1:133" x14ac:dyDescent="0.25">
      <c r="A44" s="441"/>
      <c r="B44" s="39">
        <v>42822</v>
      </c>
      <c r="C44" s="126" t="s">
        <v>361</v>
      </c>
      <c r="D44" s="126" t="s">
        <v>333</v>
      </c>
      <c r="E44" s="152" t="s">
        <v>8</v>
      </c>
      <c r="F44" s="202">
        <v>80</v>
      </c>
      <c r="G44" s="33">
        <f t="shared" si="0"/>
        <v>0</v>
      </c>
      <c r="H44" s="199">
        <v>80</v>
      </c>
      <c r="I44" s="36">
        <f t="shared" si="1"/>
        <v>66.666666666666671</v>
      </c>
      <c r="J44" s="443"/>
    </row>
    <row r="45" spans="1:133" x14ac:dyDescent="0.25">
      <c r="A45" s="441"/>
      <c r="B45" s="39">
        <v>42822</v>
      </c>
      <c r="C45" s="126" t="s">
        <v>362</v>
      </c>
      <c r="D45" s="43" t="s">
        <v>344</v>
      </c>
      <c r="E45" s="152" t="s">
        <v>8</v>
      </c>
      <c r="F45" s="99">
        <v>70</v>
      </c>
      <c r="G45" s="33">
        <f t="shared" si="0"/>
        <v>0</v>
      </c>
      <c r="H45" s="36">
        <v>70</v>
      </c>
      <c r="I45" s="36">
        <f t="shared" si="1"/>
        <v>58.333333333333336</v>
      </c>
      <c r="J45" s="443"/>
    </row>
    <row r="46" spans="1:133" x14ac:dyDescent="0.25">
      <c r="A46" s="441"/>
      <c r="B46" s="39">
        <v>42822</v>
      </c>
      <c r="C46" s="126" t="s">
        <v>364</v>
      </c>
      <c r="D46" s="43" t="s">
        <v>363</v>
      </c>
      <c r="E46" s="152" t="s">
        <v>8</v>
      </c>
      <c r="F46" s="99">
        <v>45</v>
      </c>
      <c r="G46" s="33">
        <f t="shared" si="0"/>
        <v>0</v>
      </c>
      <c r="H46" s="36">
        <v>45</v>
      </c>
      <c r="I46" s="36">
        <f t="shared" si="1"/>
        <v>37.5</v>
      </c>
      <c r="J46" s="444"/>
    </row>
    <row r="47" spans="1:133" x14ac:dyDescent="0.25">
      <c r="A47" s="441">
        <v>42824</v>
      </c>
      <c r="B47" s="39">
        <v>42815</v>
      </c>
      <c r="C47" s="160" t="s">
        <v>331</v>
      </c>
      <c r="D47" s="43" t="s">
        <v>332</v>
      </c>
      <c r="E47" s="152" t="s">
        <v>8</v>
      </c>
      <c r="F47" s="99">
        <v>180</v>
      </c>
      <c r="G47" s="33">
        <f t="shared" si="0"/>
        <v>0</v>
      </c>
      <c r="H47" s="36">
        <v>180</v>
      </c>
      <c r="I47" s="36">
        <f t="shared" si="1"/>
        <v>150</v>
      </c>
      <c r="J47" s="440">
        <v>704</v>
      </c>
    </row>
    <row r="48" spans="1:133" x14ac:dyDescent="0.25">
      <c r="A48" s="441"/>
      <c r="B48" s="174">
        <v>42793</v>
      </c>
      <c r="C48" s="160" t="s">
        <v>310</v>
      </c>
      <c r="D48" s="43" t="s">
        <v>309</v>
      </c>
      <c r="E48" s="152" t="s">
        <v>8</v>
      </c>
      <c r="F48" s="99">
        <v>324</v>
      </c>
      <c r="G48" s="33">
        <f t="shared" si="0"/>
        <v>0</v>
      </c>
      <c r="H48" s="36">
        <v>324</v>
      </c>
      <c r="I48" s="36">
        <f t="shared" si="1"/>
        <v>270</v>
      </c>
      <c r="J48" s="440"/>
    </row>
    <row r="49" spans="1:133" x14ac:dyDescent="0.25">
      <c r="A49" s="441"/>
      <c r="B49" s="39">
        <v>42740</v>
      </c>
      <c r="C49" s="167" t="s">
        <v>164</v>
      </c>
      <c r="D49" s="43" t="s">
        <v>25</v>
      </c>
      <c r="E49" s="152" t="s">
        <v>8</v>
      </c>
      <c r="F49" s="99">
        <v>200</v>
      </c>
      <c r="G49" s="33">
        <f t="shared" si="0"/>
        <v>0</v>
      </c>
      <c r="H49" s="36">
        <v>200</v>
      </c>
      <c r="I49" s="36">
        <f t="shared" si="1"/>
        <v>166.66666666666669</v>
      </c>
      <c r="J49" s="440"/>
    </row>
    <row r="50" spans="1:133" x14ac:dyDescent="0.25">
      <c r="A50" s="441">
        <v>42824</v>
      </c>
      <c r="B50" s="39">
        <v>42815</v>
      </c>
      <c r="C50" s="160" t="s">
        <v>336</v>
      </c>
      <c r="D50" s="126" t="s">
        <v>333</v>
      </c>
      <c r="E50" s="152" t="s">
        <v>8</v>
      </c>
      <c r="F50" s="202">
        <v>80</v>
      </c>
      <c r="G50" s="33">
        <f t="shared" si="0"/>
        <v>0</v>
      </c>
      <c r="H50" s="199">
        <v>80</v>
      </c>
      <c r="I50" s="36">
        <f t="shared" si="1"/>
        <v>66.666666666666671</v>
      </c>
      <c r="J50" s="442">
        <v>360</v>
      </c>
    </row>
    <row r="51" spans="1:133" x14ac:dyDescent="0.25">
      <c r="A51" s="441"/>
      <c r="B51" s="39">
        <v>42815</v>
      </c>
      <c r="C51" s="161" t="s">
        <v>337</v>
      </c>
      <c r="D51" s="126" t="s">
        <v>333</v>
      </c>
      <c r="E51" s="152" t="s">
        <v>8</v>
      </c>
      <c r="F51" s="202">
        <v>80</v>
      </c>
      <c r="G51" s="33">
        <f t="shared" si="0"/>
        <v>0</v>
      </c>
      <c r="H51" s="199">
        <v>80</v>
      </c>
      <c r="I51" s="36">
        <f t="shared" si="1"/>
        <v>66.666666666666671</v>
      </c>
      <c r="J51" s="443"/>
    </row>
    <row r="52" spans="1:133" x14ac:dyDescent="0.25">
      <c r="A52" s="441"/>
      <c r="B52" s="39">
        <v>42815</v>
      </c>
      <c r="C52" s="160" t="s">
        <v>338</v>
      </c>
      <c r="D52" s="126" t="s">
        <v>333</v>
      </c>
      <c r="E52" s="152" t="s">
        <v>8</v>
      </c>
      <c r="F52" s="202">
        <v>80</v>
      </c>
      <c r="G52" s="33">
        <f t="shared" si="0"/>
        <v>0</v>
      </c>
      <c r="H52" s="199">
        <v>80</v>
      </c>
      <c r="I52" s="36">
        <f t="shared" si="1"/>
        <v>66.666666666666671</v>
      </c>
      <c r="J52" s="443"/>
    </row>
    <row r="53" spans="1:133" x14ac:dyDescent="0.25">
      <c r="A53" s="441"/>
      <c r="B53" s="39">
        <v>42815</v>
      </c>
      <c r="C53" s="126" t="s">
        <v>342</v>
      </c>
      <c r="D53" s="118" t="s">
        <v>334</v>
      </c>
      <c r="E53" s="152" t="s">
        <v>8</v>
      </c>
      <c r="F53" s="99">
        <v>60</v>
      </c>
      <c r="G53" s="33">
        <f t="shared" si="0"/>
        <v>0</v>
      </c>
      <c r="H53" s="36">
        <v>60</v>
      </c>
      <c r="I53" s="36">
        <f t="shared" si="1"/>
        <v>50</v>
      </c>
      <c r="J53" s="443"/>
    </row>
    <row r="54" spans="1:133" x14ac:dyDescent="0.25">
      <c r="A54" s="441"/>
      <c r="B54" s="39">
        <v>42815</v>
      </c>
      <c r="C54" s="126" t="s">
        <v>343</v>
      </c>
      <c r="D54" s="43" t="s">
        <v>335</v>
      </c>
      <c r="E54" s="152" t="s">
        <v>8</v>
      </c>
      <c r="F54" s="204">
        <v>60</v>
      </c>
      <c r="G54" s="33">
        <f t="shared" si="0"/>
        <v>0</v>
      </c>
      <c r="H54" s="201">
        <v>60</v>
      </c>
      <c r="I54" s="36">
        <f t="shared" si="1"/>
        <v>50</v>
      </c>
      <c r="J54" s="444"/>
    </row>
    <row r="55" spans="1:133" s="163" customFormat="1" x14ac:dyDescent="0.25">
      <c r="A55" s="162">
        <v>42824</v>
      </c>
      <c r="B55" s="39">
        <v>42822</v>
      </c>
      <c r="C55" s="126" t="s">
        <v>357</v>
      </c>
      <c r="D55" s="118" t="s">
        <v>334</v>
      </c>
      <c r="E55" s="152" t="s">
        <v>8</v>
      </c>
      <c r="F55" s="99">
        <v>60</v>
      </c>
      <c r="G55" s="33">
        <f t="shared" si="0"/>
        <v>0</v>
      </c>
      <c r="H55" s="36">
        <v>60</v>
      </c>
      <c r="I55" s="36">
        <f t="shared" si="1"/>
        <v>50</v>
      </c>
      <c r="J55" s="137">
        <v>60</v>
      </c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4"/>
      <c r="CA55" s="44"/>
      <c r="CB55" s="44"/>
      <c r="CC55" s="44"/>
      <c r="CD55" s="44"/>
      <c r="CE55" s="44"/>
      <c r="CF55" s="44"/>
      <c r="CG55" s="44"/>
      <c r="CH55" s="44"/>
      <c r="CI55" s="44"/>
      <c r="CJ55" s="44"/>
      <c r="CK55" s="44"/>
      <c r="CL55" s="44"/>
      <c r="CM55" s="44"/>
      <c r="CN55" s="44"/>
      <c r="CO55" s="44"/>
      <c r="CP55" s="44"/>
      <c r="CQ55" s="44"/>
      <c r="CR55" s="44"/>
      <c r="CS55" s="44"/>
      <c r="CT55" s="44"/>
      <c r="CU55" s="44"/>
      <c r="CV55" s="44"/>
      <c r="CW55" s="44"/>
      <c r="CX55" s="44"/>
      <c r="CY55" s="44"/>
      <c r="CZ55" s="44"/>
      <c r="DA55" s="44"/>
      <c r="DB55" s="44"/>
      <c r="DC55" s="44"/>
      <c r="DD55" s="44"/>
      <c r="DE55" s="44"/>
      <c r="DF55" s="44"/>
      <c r="DG55" s="44"/>
      <c r="DH55" s="44"/>
      <c r="DI55" s="44"/>
      <c r="DJ55" s="44"/>
      <c r="DK55" s="44"/>
      <c r="DL55" s="44"/>
      <c r="DM55" s="44"/>
      <c r="DN55" s="44"/>
      <c r="DO55" s="44"/>
      <c r="DP55" s="44"/>
      <c r="DQ55" s="44"/>
      <c r="DR55" s="44"/>
      <c r="DS55" s="44"/>
      <c r="DT55" s="44"/>
      <c r="DU55" s="44"/>
      <c r="DV55" s="44"/>
      <c r="DW55" s="44"/>
      <c r="DX55" s="44"/>
      <c r="DY55" s="44"/>
      <c r="DZ55" s="44"/>
      <c r="EA55" s="44"/>
      <c r="EB55" s="44"/>
      <c r="EC55" s="44"/>
    </row>
    <row r="56" spans="1:133" s="157" customFormat="1" x14ac:dyDescent="0.25">
      <c r="A56" s="162">
        <v>42824</v>
      </c>
      <c r="B56" s="39">
        <v>42815</v>
      </c>
      <c r="C56" s="126" t="s">
        <v>351</v>
      </c>
      <c r="D56" s="118" t="s">
        <v>334</v>
      </c>
      <c r="E56" s="35" t="s">
        <v>8</v>
      </c>
      <c r="F56" s="99">
        <v>60</v>
      </c>
      <c r="G56" s="33">
        <f t="shared" si="0"/>
        <v>0</v>
      </c>
      <c r="H56" s="36">
        <v>60</v>
      </c>
      <c r="I56" s="36">
        <f t="shared" si="1"/>
        <v>50</v>
      </c>
      <c r="J56" s="175">
        <v>60</v>
      </c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4"/>
      <c r="CA56" s="44"/>
      <c r="CB56" s="44"/>
      <c r="CC56" s="44"/>
      <c r="CD56" s="44"/>
      <c r="CE56" s="44"/>
      <c r="CF56" s="44"/>
      <c r="CG56" s="44"/>
      <c r="CH56" s="44"/>
      <c r="CI56" s="44"/>
      <c r="CJ56" s="44"/>
      <c r="CK56" s="44"/>
      <c r="CL56" s="44"/>
      <c r="CM56" s="44"/>
      <c r="CN56" s="44"/>
      <c r="CO56" s="44"/>
      <c r="CP56" s="44"/>
      <c r="CQ56" s="44"/>
      <c r="CR56" s="44"/>
      <c r="CS56" s="44"/>
      <c r="CT56" s="44"/>
      <c r="CU56" s="44"/>
      <c r="CV56" s="44"/>
      <c r="CW56" s="44"/>
      <c r="CX56" s="44"/>
      <c r="CY56" s="44"/>
      <c r="CZ56" s="44"/>
      <c r="DA56" s="44"/>
      <c r="DB56" s="44"/>
      <c r="DC56" s="44"/>
      <c r="DD56" s="44"/>
      <c r="DE56" s="44"/>
      <c r="DF56" s="44"/>
      <c r="DG56" s="44"/>
      <c r="DH56" s="44"/>
      <c r="DI56" s="44"/>
      <c r="DJ56" s="44"/>
      <c r="DK56" s="44"/>
      <c r="DL56" s="44"/>
      <c r="DM56" s="44"/>
      <c r="DN56" s="44"/>
      <c r="DO56" s="44"/>
      <c r="DP56" s="44"/>
      <c r="DQ56" s="44"/>
      <c r="DR56" s="44"/>
      <c r="DS56" s="44"/>
      <c r="DT56" s="44"/>
      <c r="DU56" s="44"/>
      <c r="DV56" s="44"/>
      <c r="DW56" s="44"/>
      <c r="DX56" s="44"/>
      <c r="DY56" s="44"/>
      <c r="DZ56" s="44"/>
      <c r="EA56" s="44"/>
      <c r="EB56" s="44"/>
      <c r="EC56" s="44"/>
    </row>
    <row r="57" spans="1:133" x14ac:dyDescent="0.25">
      <c r="A57" s="147"/>
    </row>
    <row r="58" spans="1:133" x14ac:dyDescent="0.25">
      <c r="E58" s="51" t="s">
        <v>124</v>
      </c>
      <c r="F58" s="51">
        <f>+SUM(F6:F56)</f>
        <v>6792.2999999999993</v>
      </c>
      <c r="G58" s="52">
        <f>+SUM(G6:G56)</f>
        <v>57.959999999999965</v>
      </c>
      <c r="H58" s="70">
        <f>SUM(H6:H57)</f>
        <v>6734.3400000000011</v>
      </c>
      <c r="I58" s="52">
        <f>SUM(I6:I57)</f>
        <v>5660.2500000000018</v>
      </c>
    </row>
    <row r="60" spans="1:133" x14ac:dyDescent="0.25">
      <c r="E60" s="51" t="s">
        <v>125</v>
      </c>
      <c r="F60" s="51"/>
      <c r="G60" s="51"/>
      <c r="H60" s="245">
        <f>+H58-I58</f>
        <v>1074.0899999999992</v>
      </c>
    </row>
    <row r="66" spans="3:9" ht="15.75" thickBot="1" x14ac:dyDescent="0.3"/>
    <row r="67" spans="3:9" ht="15.75" thickBot="1" x14ac:dyDescent="0.3">
      <c r="C67" s="129"/>
      <c r="D67" s="121"/>
      <c r="E67" s="121"/>
      <c r="F67" s="121"/>
      <c r="G67" s="121"/>
      <c r="H67" s="246"/>
      <c r="I67" s="159"/>
    </row>
    <row r="70" spans="3:9" ht="15.75" thickBot="1" x14ac:dyDescent="0.3"/>
    <row r="71" spans="3:9" ht="15.75" thickBot="1" x14ac:dyDescent="0.3">
      <c r="C71" s="129"/>
      <c r="D71" s="121"/>
      <c r="E71" s="121"/>
      <c r="F71" s="121"/>
      <c r="G71" s="121"/>
      <c r="H71" s="246"/>
      <c r="I71" s="159"/>
    </row>
  </sheetData>
  <mergeCells count="22">
    <mergeCell ref="A34:A36"/>
    <mergeCell ref="J15:J17"/>
    <mergeCell ref="A15:A17"/>
    <mergeCell ref="J8:J9"/>
    <mergeCell ref="A6:A7"/>
    <mergeCell ref="J6:J7"/>
    <mergeCell ref="A1:J1"/>
    <mergeCell ref="J47:J49"/>
    <mergeCell ref="A47:A49"/>
    <mergeCell ref="A50:A54"/>
    <mergeCell ref="J50:J54"/>
    <mergeCell ref="A37:A41"/>
    <mergeCell ref="J22:J23"/>
    <mergeCell ref="E22:E23"/>
    <mergeCell ref="A22:A23"/>
    <mergeCell ref="A42:A46"/>
    <mergeCell ref="J42:J46"/>
    <mergeCell ref="A8:A9"/>
    <mergeCell ref="A25:A26"/>
    <mergeCell ref="J25:J26"/>
    <mergeCell ref="J37:J41"/>
    <mergeCell ref="J34:J36"/>
  </mergeCells>
  <hyperlinks>
    <hyperlink ref="D27" r:id="rId1" display="http://www.revellat.fr/sophrobase/htdocs/comm/card.php?socid=669"/>
    <hyperlink ref="C27" r:id="rId2" display="http://www.revellat.fr/sophrobase/htdocs/compta/facture.php?facid=425"/>
    <hyperlink ref="D23" r:id="rId3" display="http://www.revellat.fr/sophrobase/htdocs/comm/card.php?socid=735"/>
    <hyperlink ref="C22" r:id="rId4" display="http://www.revellat.fr/sophrobase/htdocs/compta/facture.php?facid=310"/>
    <hyperlink ref="C17" r:id="rId5" display="http://www.revellat.fr/sophrobase/htdocs/compta/facture.php?facid=316"/>
    <hyperlink ref="C18" r:id="rId6" display="http://www.revellat.fr/sophrobase/htdocs/compta/facture.php?facid=309"/>
    <hyperlink ref="C29" r:id="rId7" display="http://www.revellat.fr/sophrobase/htdocs/compta/facture.php?facid=410"/>
    <hyperlink ref="C20" r:id="rId8" display="http://www.revellat.fr/sophrobase/htdocs/compta/facture.php?facid=306"/>
    <hyperlink ref="C49" r:id="rId9" display="http://www.revellat.fr/sophrobase/htdocs/compta/facture.php?facid=285"/>
    <hyperlink ref="C26" r:id="rId10" display="http://www.revellat.fr/sophrobase/htdocs/compta/facture.php?facid=424"/>
    <hyperlink ref="C7" r:id="rId11" display="http://www.revellat.fr/sophrobase/htdocs/compta/facture.php?facid=341"/>
    <hyperlink ref="C9" r:id="rId12" display="http://www.revellat.fr/sophrobase/htdocs/compta/facture.php?facid=424"/>
    <hyperlink ref="D35" r:id="rId13" display="http://www.revellat.fr/sophrobase/htdocs/comm/card.php?socid=716"/>
    <hyperlink ref="C36" r:id="rId14" display="http://www.revellat.fr/sophrobase/htdocs/compta/facture.php?facid=341"/>
    <hyperlink ref="D10" r:id="rId15" display="http://www.revellat.fr/sophrobase/htdocs/comm/card.php?socid=669"/>
    <hyperlink ref="C10" r:id="rId16" display="http://www.revellat.fr/sophrobase/htdocs/compta/facture.php?facid=396"/>
    <hyperlink ref="C13" r:id="rId17" display="http://www.revellat.fr/sophrobase/htdocs/compta/facture.php?facid=340"/>
    <hyperlink ref="C14" r:id="rId18" display="http://www.revellat.fr/sophrobase/htdocs/compta/facture.php?facid=316"/>
  </hyperlinks>
  <pageMargins left="0.7" right="0.7" top="0.75" bottom="0.75" header="0.3" footer="0.3"/>
  <pageSetup paperSize="9" orientation="portrait" horizontalDpi="300" verticalDpi="300" r:id="rId19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72"/>
  <sheetViews>
    <sheetView topLeftCell="D22" zoomScale="70" zoomScaleNormal="70" workbookViewId="0">
      <selection activeCell="H59" sqref="H59"/>
    </sheetView>
  </sheetViews>
  <sheetFormatPr baseColWidth="10" defaultRowHeight="15" x14ac:dyDescent="0.25"/>
  <cols>
    <col min="1" max="1" width="18.7109375" style="132" customWidth="1"/>
    <col min="2" max="2" width="20.7109375" style="59" customWidth="1"/>
    <col min="3" max="3" width="32.42578125" style="59" customWidth="1"/>
    <col min="4" max="4" width="66.42578125" style="59" customWidth="1"/>
    <col min="5" max="7" width="20.140625" style="59" customWidth="1"/>
    <col min="8" max="8" width="18.5703125" style="232" customWidth="1"/>
    <col min="9" max="9" width="19.140625" style="59" customWidth="1"/>
    <col min="10" max="10" width="23.140625" style="135" customWidth="1"/>
    <col min="11" max="11" width="14.42578125" style="59" customWidth="1"/>
    <col min="12" max="12" width="11.42578125" style="59"/>
    <col min="13" max="13" width="38.85546875" style="59" customWidth="1"/>
    <col min="14" max="16384" width="11.42578125" style="59"/>
  </cols>
  <sheetData>
    <row r="1" spans="1:20" ht="15.75" thickBot="1" x14ac:dyDescent="0.3">
      <c r="A1" s="429" t="s">
        <v>14</v>
      </c>
      <c r="B1" s="460"/>
      <c r="C1" s="460"/>
      <c r="D1" s="460"/>
      <c r="E1" s="460"/>
      <c r="F1" s="460"/>
      <c r="G1" s="460"/>
      <c r="H1" s="460"/>
      <c r="I1" s="460"/>
      <c r="J1" s="461"/>
    </row>
    <row r="2" spans="1:20" x14ac:dyDescent="0.25">
      <c r="A2" s="131"/>
      <c r="B2" s="45"/>
      <c r="C2" s="45"/>
      <c r="D2" s="45"/>
      <c r="E2" s="45"/>
      <c r="F2" s="45"/>
      <c r="G2" s="45"/>
      <c r="H2" s="231"/>
      <c r="I2" s="45"/>
      <c r="J2" s="134"/>
    </row>
    <row r="3" spans="1:20" x14ac:dyDescent="0.25">
      <c r="B3" s="141" t="s">
        <v>4</v>
      </c>
    </row>
    <row r="5" spans="1:20" x14ac:dyDescent="0.25">
      <c r="A5" s="133" t="s">
        <v>339</v>
      </c>
      <c r="B5" s="49" t="s">
        <v>13</v>
      </c>
      <c r="C5" s="49" t="s">
        <v>0</v>
      </c>
      <c r="D5" s="49" t="s">
        <v>140</v>
      </c>
      <c r="E5" s="237" t="s">
        <v>340</v>
      </c>
      <c r="F5" s="237" t="s">
        <v>452</v>
      </c>
      <c r="G5" s="237" t="s">
        <v>450</v>
      </c>
      <c r="H5" s="233" t="s">
        <v>2</v>
      </c>
      <c r="I5" s="49" t="s">
        <v>3</v>
      </c>
      <c r="J5" s="247" t="s">
        <v>451</v>
      </c>
    </row>
    <row r="6" spans="1:20" x14ac:dyDescent="0.25">
      <c r="A6" s="179">
        <v>42828</v>
      </c>
      <c r="B6" s="179">
        <v>42825</v>
      </c>
      <c r="C6" s="43" t="s">
        <v>371</v>
      </c>
      <c r="D6" s="43" t="s">
        <v>370</v>
      </c>
      <c r="E6" s="198" t="s">
        <v>128</v>
      </c>
      <c r="F6" s="198">
        <v>180</v>
      </c>
      <c r="G6" s="192">
        <f>+F6-H6</f>
        <v>2.7700000000000102</v>
      </c>
      <c r="H6" s="110">
        <v>177.23</v>
      </c>
      <c r="I6" s="99">
        <f>+F6/1.2</f>
        <v>150</v>
      </c>
      <c r="J6" s="193">
        <f>+H6</f>
        <v>177.23</v>
      </c>
      <c r="P6" s="44"/>
      <c r="Q6" s="44"/>
      <c r="S6" s="44"/>
      <c r="T6" s="44"/>
    </row>
    <row r="7" spans="1:20" x14ac:dyDescent="0.25">
      <c r="A7" s="179">
        <v>42828</v>
      </c>
      <c r="B7" s="177">
        <v>42819</v>
      </c>
      <c r="C7" s="210" t="s">
        <v>374</v>
      </c>
      <c r="D7" s="68" t="s">
        <v>133</v>
      </c>
      <c r="E7" s="35" t="s">
        <v>11</v>
      </c>
      <c r="F7" s="204">
        <v>410</v>
      </c>
      <c r="G7" s="192">
        <f t="shared" ref="G7:G53" si="0">+F7-H7</f>
        <v>0</v>
      </c>
      <c r="H7" s="238">
        <v>410</v>
      </c>
      <c r="I7" s="99">
        <f t="shared" ref="I7:I53" si="1">+F7/1.2</f>
        <v>341.66666666666669</v>
      </c>
      <c r="J7" s="196">
        <v>410</v>
      </c>
      <c r="P7" s="44"/>
      <c r="Q7" s="44"/>
      <c r="S7" s="44"/>
      <c r="T7" s="44"/>
    </row>
    <row r="8" spans="1:20" x14ac:dyDescent="0.25">
      <c r="A8" s="179">
        <v>42828</v>
      </c>
      <c r="B8" s="178">
        <v>42737</v>
      </c>
      <c r="C8" s="212" t="s">
        <v>377</v>
      </c>
      <c r="D8" s="43" t="s">
        <v>376</v>
      </c>
      <c r="E8" s="198" t="s">
        <v>128</v>
      </c>
      <c r="F8" s="198">
        <v>49.9</v>
      </c>
      <c r="G8" s="192">
        <f t="shared" si="0"/>
        <v>1.8399999999999963</v>
      </c>
      <c r="H8" s="238">
        <v>48.06</v>
      </c>
      <c r="I8" s="99">
        <f t="shared" si="1"/>
        <v>41.583333333333336</v>
      </c>
      <c r="J8" s="201">
        <v>48.06</v>
      </c>
      <c r="P8" s="44"/>
      <c r="Q8" s="44"/>
      <c r="S8" s="44"/>
      <c r="T8" s="44"/>
    </row>
    <row r="9" spans="1:20" x14ac:dyDescent="0.25">
      <c r="A9" s="178">
        <v>42831</v>
      </c>
      <c r="B9" s="178">
        <v>42739</v>
      </c>
      <c r="C9" s="167" t="s">
        <v>325</v>
      </c>
      <c r="D9" s="43" t="s">
        <v>272</v>
      </c>
      <c r="E9" s="198" t="s">
        <v>128</v>
      </c>
      <c r="F9" s="198">
        <v>49.9</v>
      </c>
      <c r="G9" s="192">
        <f t="shared" si="0"/>
        <v>1.8399999999999963</v>
      </c>
      <c r="H9" s="238">
        <v>48.06</v>
      </c>
      <c r="I9" s="99">
        <f t="shared" si="1"/>
        <v>41.583333333333336</v>
      </c>
      <c r="J9" s="201">
        <v>48.06</v>
      </c>
      <c r="P9" s="44"/>
      <c r="Q9" s="44"/>
      <c r="S9" s="44"/>
      <c r="T9" s="44"/>
    </row>
    <row r="10" spans="1:20" x14ac:dyDescent="0.25">
      <c r="A10" s="178">
        <v>42831</v>
      </c>
      <c r="B10" s="180">
        <v>42774</v>
      </c>
      <c r="C10" s="224" t="s">
        <v>427</v>
      </c>
      <c r="D10" s="207" t="s">
        <v>136</v>
      </c>
      <c r="E10" s="35" t="s">
        <v>202</v>
      </c>
      <c r="F10" s="204">
        <v>449</v>
      </c>
      <c r="G10" s="192">
        <f t="shared" si="0"/>
        <v>0</v>
      </c>
      <c r="H10" s="238">
        <v>449</v>
      </c>
      <c r="I10" s="99">
        <f t="shared" si="1"/>
        <v>374.16666666666669</v>
      </c>
      <c r="J10" s="225">
        <v>449</v>
      </c>
    </row>
    <row r="11" spans="1:20" x14ac:dyDescent="0.25">
      <c r="A11" s="178">
        <v>42835</v>
      </c>
      <c r="B11" s="181">
        <v>42741</v>
      </c>
      <c r="C11" s="160" t="s">
        <v>366</v>
      </c>
      <c r="D11" s="239" t="s">
        <v>367</v>
      </c>
      <c r="E11" s="198" t="s">
        <v>128</v>
      </c>
      <c r="F11" s="198">
        <v>49.9</v>
      </c>
      <c r="G11" s="192">
        <f t="shared" si="0"/>
        <v>1.8399999999999963</v>
      </c>
      <c r="H11" s="110">
        <v>48.06</v>
      </c>
      <c r="I11" s="99">
        <f t="shared" si="1"/>
        <v>41.583333333333336</v>
      </c>
      <c r="J11" s="196">
        <v>48.06</v>
      </c>
    </row>
    <row r="12" spans="1:20" x14ac:dyDescent="0.25">
      <c r="A12" s="178">
        <v>42835</v>
      </c>
      <c r="B12" s="178">
        <v>42833</v>
      </c>
      <c r="C12" s="126" t="s">
        <v>378</v>
      </c>
      <c r="D12" s="126" t="s">
        <v>287</v>
      </c>
      <c r="E12" s="35" t="s">
        <v>202</v>
      </c>
      <c r="F12" s="204">
        <v>435</v>
      </c>
      <c r="G12" s="192">
        <f t="shared" si="0"/>
        <v>0</v>
      </c>
      <c r="H12" s="238">
        <v>435</v>
      </c>
      <c r="I12" s="99">
        <f t="shared" si="1"/>
        <v>362.5</v>
      </c>
      <c r="J12" s="194">
        <v>435</v>
      </c>
    </row>
    <row r="13" spans="1:20" x14ac:dyDescent="0.25">
      <c r="A13" s="470">
        <v>42836</v>
      </c>
      <c r="B13" s="467">
        <v>42836</v>
      </c>
      <c r="C13" s="126" t="s">
        <v>402</v>
      </c>
      <c r="D13" s="107" t="s">
        <v>403</v>
      </c>
      <c r="E13" s="198" t="s">
        <v>128</v>
      </c>
      <c r="F13" s="198">
        <v>49.9</v>
      </c>
      <c r="G13" s="192">
        <f t="shared" si="0"/>
        <v>1.8399999999999963</v>
      </c>
      <c r="H13" s="238">
        <v>48.06</v>
      </c>
      <c r="I13" s="99">
        <f t="shared" si="1"/>
        <v>41.583333333333336</v>
      </c>
      <c r="J13" s="456">
        <v>144.18</v>
      </c>
    </row>
    <row r="14" spans="1:20" x14ac:dyDescent="0.25">
      <c r="A14" s="471"/>
      <c r="B14" s="468"/>
      <c r="C14" s="210" t="s">
        <v>375</v>
      </c>
      <c r="D14" s="43" t="s">
        <v>227</v>
      </c>
      <c r="E14" s="198" t="s">
        <v>128</v>
      </c>
      <c r="F14" s="198">
        <v>49.9</v>
      </c>
      <c r="G14" s="192">
        <f t="shared" si="0"/>
        <v>1.8399999999999963</v>
      </c>
      <c r="H14" s="238">
        <v>48.06</v>
      </c>
      <c r="I14" s="99">
        <f t="shared" si="1"/>
        <v>41.583333333333336</v>
      </c>
      <c r="J14" s="457"/>
    </row>
    <row r="15" spans="1:20" x14ac:dyDescent="0.25">
      <c r="A15" s="472"/>
      <c r="B15" s="469"/>
      <c r="C15" s="167" t="s">
        <v>326</v>
      </c>
      <c r="D15" s="107" t="s">
        <v>314</v>
      </c>
      <c r="E15" s="198" t="s">
        <v>128</v>
      </c>
      <c r="F15" s="198">
        <v>49.9</v>
      </c>
      <c r="G15" s="192">
        <f t="shared" si="0"/>
        <v>1.8399999999999963</v>
      </c>
      <c r="H15" s="238">
        <v>48.06</v>
      </c>
      <c r="I15" s="99">
        <f t="shared" si="1"/>
        <v>41.583333333333336</v>
      </c>
      <c r="J15" s="458"/>
    </row>
    <row r="16" spans="1:20" x14ac:dyDescent="0.25">
      <c r="A16" s="178">
        <v>42837</v>
      </c>
      <c r="B16" s="178">
        <v>42740</v>
      </c>
      <c r="C16" s="167" t="s">
        <v>225</v>
      </c>
      <c r="D16" s="43" t="s">
        <v>320</v>
      </c>
      <c r="E16" s="35" t="s">
        <v>128</v>
      </c>
      <c r="F16" s="198">
        <v>49.9</v>
      </c>
      <c r="G16" s="192">
        <f t="shared" si="0"/>
        <v>1.8399999999999963</v>
      </c>
      <c r="H16" s="238">
        <v>48.06</v>
      </c>
      <c r="I16" s="99">
        <f t="shared" si="1"/>
        <v>41.583333333333336</v>
      </c>
      <c r="J16" s="201">
        <v>48.06</v>
      </c>
    </row>
    <row r="17" spans="1:10" x14ac:dyDescent="0.25">
      <c r="A17" s="470">
        <v>42838</v>
      </c>
      <c r="B17" s="181">
        <v>42741</v>
      </c>
      <c r="C17" s="126" t="s">
        <v>401</v>
      </c>
      <c r="D17" s="43" t="s">
        <v>379</v>
      </c>
      <c r="E17" s="198" t="s">
        <v>128</v>
      </c>
      <c r="F17" s="198">
        <v>49.9</v>
      </c>
      <c r="G17" s="192">
        <f t="shared" si="0"/>
        <v>1.8399999999999963</v>
      </c>
      <c r="H17" s="238">
        <v>48.06</v>
      </c>
      <c r="I17" s="99">
        <f t="shared" si="1"/>
        <v>41.583333333333336</v>
      </c>
      <c r="J17" s="451">
        <v>225.29</v>
      </c>
    </row>
    <row r="18" spans="1:10" x14ac:dyDescent="0.25">
      <c r="A18" s="472"/>
      <c r="B18" s="178">
        <v>42838</v>
      </c>
      <c r="C18" s="120" t="s">
        <v>380</v>
      </c>
      <c r="D18" s="43" t="s">
        <v>379</v>
      </c>
      <c r="E18" s="198" t="s">
        <v>128</v>
      </c>
      <c r="F18" s="99">
        <v>180</v>
      </c>
      <c r="G18" s="192">
        <f t="shared" si="0"/>
        <v>2.7700000000000102</v>
      </c>
      <c r="H18" s="110">
        <v>177.23</v>
      </c>
      <c r="I18" s="99">
        <f t="shared" si="1"/>
        <v>150</v>
      </c>
      <c r="J18" s="452"/>
    </row>
    <row r="19" spans="1:10" x14ac:dyDescent="0.25">
      <c r="A19" s="464">
        <v>42838</v>
      </c>
      <c r="B19" s="178">
        <v>42838</v>
      </c>
      <c r="C19" s="126" t="s">
        <v>383</v>
      </c>
      <c r="D19" s="120" t="s">
        <v>384</v>
      </c>
      <c r="E19" s="35" t="s">
        <v>8</v>
      </c>
      <c r="F19" s="35">
        <v>70</v>
      </c>
      <c r="G19" s="192">
        <f t="shared" si="0"/>
        <v>0</v>
      </c>
      <c r="H19" s="110">
        <v>70</v>
      </c>
      <c r="I19" s="99">
        <f t="shared" si="1"/>
        <v>58.333333333333336</v>
      </c>
      <c r="J19" s="442">
        <v>290</v>
      </c>
    </row>
    <row r="20" spans="1:10" x14ac:dyDescent="0.25">
      <c r="A20" s="465"/>
      <c r="B20" s="178">
        <v>42838</v>
      </c>
      <c r="C20" s="118" t="s">
        <v>385</v>
      </c>
      <c r="D20" s="43" t="s">
        <v>335</v>
      </c>
      <c r="E20" s="198" t="s">
        <v>8</v>
      </c>
      <c r="F20" s="198">
        <v>60</v>
      </c>
      <c r="G20" s="192">
        <f t="shared" si="0"/>
        <v>0</v>
      </c>
      <c r="H20" s="238">
        <v>60</v>
      </c>
      <c r="I20" s="99">
        <f t="shared" si="1"/>
        <v>50</v>
      </c>
      <c r="J20" s="443"/>
    </row>
    <row r="21" spans="1:10" x14ac:dyDescent="0.25">
      <c r="A21" s="465"/>
      <c r="B21" s="178">
        <v>42838</v>
      </c>
      <c r="C21" s="120" t="s">
        <v>387</v>
      </c>
      <c r="D21" s="43" t="s">
        <v>345</v>
      </c>
      <c r="E21" s="198" t="s">
        <v>8</v>
      </c>
      <c r="F21" s="99">
        <v>80</v>
      </c>
      <c r="G21" s="192">
        <f t="shared" si="0"/>
        <v>0</v>
      </c>
      <c r="H21" s="110">
        <v>80</v>
      </c>
      <c r="I21" s="99">
        <f t="shared" si="1"/>
        <v>66.666666666666671</v>
      </c>
      <c r="J21" s="443"/>
    </row>
    <row r="22" spans="1:10" x14ac:dyDescent="0.25">
      <c r="A22" s="466"/>
      <c r="B22" s="178">
        <v>42838</v>
      </c>
      <c r="C22" s="126" t="s">
        <v>386</v>
      </c>
      <c r="D22" s="126" t="s">
        <v>333</v>
      </c>
      <c r="E22" s="198" t="s">
        <v>8</v>
      </c>
      <c r="F22" s="202">
        <v>80</v>
      </c>
      <c r="G22" s="192">
        <f t="shared" si="0"/>
        <v>0</v>
      </c>
      <c r="H22" s="240">
        <v>80</v>
      </c>
      <c r="I22" s="99">
        <f t="shared" si="1"/>
        <v>66.666666666666671</v>
      </c>
      <c r="J22" s="444"/>
    </row>
    <row r="23" spans="1:10" x14ac:dyDescent="0.25">
      <c r="A23" s="464">
        <v>42838</v>
      </c>
      <c r="B23" s="178">
        <v>42838</v>
      </c>
      <c r="C23" s="126" t="s">
        <v>390</v>
      </c>
      <c r="D23" s="43" t="s">
        <v>388</v>
      </c>
      <c r="E23" s="198" t="s">
        <v>8</v>
      </c>
      <c r="F23" s="99">
        <v>180</v>
      </c>
      <c r="G23" s="192">
        <f t="shared" si="0"/>
        <v>0</v>
      </c>
      <c r="H23" s="110">
        <v>180</v>
      </c>
      <c r="I23" s="99">
        <f t="shared" si="1"/>
        <v>150</v>
      </c>
      <c r="J23" s="442">
        <v>540</v>
      </c>
    </row>
    <row r="24" spans="1:10" x14ac:dyDescent="0.25">
      <c r="A24" s="465"/>
      <c r="B24" s="178">
        <v>42838</v>
      </c>
      <c r="C24" s="118" t="s">
        <v>392</v>
      </c>
      <c r="D24" s="43" t="s">
        <v>389</v>
      </c>
      <c r="E24" s="198" t="s">
        <v>8</v>
      </c>
      <c r="F24" s="99">
        <v>180</v>
      </c>
      <c r="G24" s="192">
        <f t="shared" si="0"/>
        <v>0</v>
      </c>
      <c r="H24" s="110">
        <v>180</v>
      </c>
      <c r="I24" s="99">
        <f t="shared" si="1"/>
        <v>150</v>
      </c>
      <c r="J24" s="443"/>
    </row>
    <row r="25" spans="1:10" x14ac:dyDescent="0.25">
      <c r="A25" s="466"/>
      <c r="B25" s="178">
        <v>42838</v>
      </c>
      <c r="C25" s="118" t="s">
        <v>391</v>
      </c>
      <c r="D25" s="43" t="s">
        <v>277</v>
      </c>
      <c r="E25" s="198" t="s">
        <v>8</v>
      </c>
      <c r="F25" s="99">
        <v>180</v>
      </c>
      <c r="G25" s="192">
        <f t="shared" si="0"/>
        <v>0</v>
      </c>
      <c r="H25" s="110">
        <v>180</v>
      </c>
      <c r="I25" s="99">
        <f t="shared" si="1"/>
        <v>150</v>
      </c>
      <c r="J25" s="444"/>
    </row>
    <row r="26" spans="1:10" x14ac:dyDescent="0.25">
      <c r="A26" s="473">
        <v>42838</v>
      </c>
      <c r="B26" s="178">
        <v>42838</v>
      </c>
      <c r="C26" s="120" t="s">
        <v>394</v>
      </c>
      <c r="D26" s="126" t="s">
        <v>393</v>
      </c>
      <c r="E26" s="198" t="s">
        <v>8</v>
      </c>
      <c r="F26" s="99">
        <v>80</v>
      </c>
      <c r="G26" s="192">
        <f t="shared" si="0"/>
        <v>0</v>
      </c>
      <c r="H26" s="110">
        <v>80</v>
      </c>
      <c r="I26" s="99">
        <f t="shared" si="1"/>
        <v>66.666666666666671</v>
      </c>
      <c r="J26" s="476">
        <v>370</v>
      </c>
    </row>
    <row r="27" spans="1:10" x14ac:dyDescent="0.25">
      <c r="A27" s="474"/>
      <c r="B27" s="178">
        <v>42838</v>
      </c>
      <c r="C27" s="126" t="s">
        <v>396</v>
      </c>
      <c r="D27" s="68" t="s">
        <v>344</v>
      </c>
      <c r="E27" s="198" t="s">
        <v>8</v>
      </c>
      <c r="F27" s="99">
        <v>70</v>
      </c>
      <c r="G27" s="192">
        <f t="shared" si="0"/>
        <v>0</v>
      </c>
      <c r="H27" s="110">
        <v>70</v>
      </c>
      <c r="I27" s="99">
        <f t="shared" si="1"/>
        <v>58.333333333333336</v>
      </c>
      <c r="J27" s="477"/>
    </row>
    <row r="28" spans="1:10" x14ac:dyDescent="0.25">
      <c r="A28" s="474"/>
      <c r="B28" s="178">
        <v>42838</v>
      </c>
      <c r="C28" s="126" t="s">
        <v>398</v>
      </c>
      <c r="D28" s="43" t="s">
        <v>37</v>
      </c>
      <c r="E28" s="198" t="s">
        <v>8</v>
      </c>
      <c r="F28" s="99">
        <v>70</v>
      </c>
      <c r="G28" s="192">
        <f t="shared" si="0"/>
        <v>0</v>
      </c>
      <c r="H28" s="110">
        <v>70</v>
      </c>
      <c r="I28" s="99">
        <f t="shared" si="1"/>
        <v>58.333333333333336</v>
      </c>
      <c r="J28" s="477"/>
    </row>
    <row r="29" spans="1:10" x14ac:dyDescent="0.25">
      <c r="A29" s="474"/>
      <c r="B29" s="178">
        <v>42838</v>
      </c>
      <c r="C29" s="118" t="s">
        <v>397</v>
      </c>
      <c r="D29" s="68" t="s">
        <v>344</v>
      </c>
      <c r="E29" s="198" t="s">
        <v>8</v>
      </c>
      <c r="F29" s="99">
        <v>80</v>
      </c>
      <c r="G29" s="192">
        <f t="shared" si="0"/>
        <v>0</v>
      </c>
      <c r="H29" s="110">
        <v>80</v>
      </c>
      <c r="I29" s="99">
        <f t="shared" si="1"/>
        <v>66.666666666666671</v>
      </c>
      <c r="J29" s="477"/>
    </row>
    <row r="30" spans="1:10" x14ac:dyDescent="0.25">
      <c r="A30" s="475"/>
      <c r="B30" s="178">
        <v>42838</v>
      </c>
      <c r="C30" s="120" t="s">
        <v>395</v>
      </c>
      <c r="D30" s="43" t="s">
        <v>345</v>
      </c>
      <c r="E30" s="198" t="s">
        <v>8</v>
      </c>
      <c r="F30" s="99">
        <v>70</v>
      </c>
      <c r="G30" s="192">
        <f t="shared" si="0"/>
        <v>0</v>
      </c>
      <c r="H30" s="110">
        <v>70</v>
      </c>
      <c r="I30" s="99">
        <f t="shared" si="1"/>
        <v>58.333333333333336</v>
      </c>
      <c r="J30" s="478"/>
    </row>
    <row r="31" spans="1:10" x14ac:dyDescent="0.25">
      <c r="A31" s="176">
        <v>42838</v>
      </c>
      <c r="B31" s="178">
        <v>42838</v>
      </c>
      <c r="C31" s="126" t="s">
        <v>400</v>
      </c>
      <c r="D31" s="138" t="s">
        <v>399</v>
      </c>
      <c r="E31" s="198" t="s">
        <v>8</v>
      </c>
      <c r="F31" s="99">
        <v>80</v>
      </c>
      <c r="G31" s="192">
        <f t="shared" si="0"/>
        <v>0</v>
      </c>
      <c r="H31" s="110">
        <v>80</v>
      </c>
      <c r="I31" s="99">
        <f t="shared" si="1"/>
        <v>66.666666666666671</v>
      </c>
      <c r="J31" s="196">
        <v>80</v>
      </c>
    </row>
    <row r="32" spans="1:10" x14ac:dyDescent="0.25">
      <c r="A32" s="178">
        <v>42843</v>
      </c>
      <c r="B32" s="178">
        <v>42835</v>
      </c>
      <c r="C32" s="107" t="s">
        <v>322</v>
      </c>
      <c r="D32" s="43" t="s">
        <v>382</v>
      </c>
      <c r="E32" s="198" t="s">
        <v>128</v>
      </c>
      <c r="F32" s="198">
        <v>49.9</v>
      </c>
      <c r="G32" s="192">
        <f t="shared" si="0"/>
        <v>1.8399999999999963</v>
      </c>
      <c r="H32" s="238">
        <v>48.06</v>
      </c>
      <c r="I32" s="99">
        <f t="shared" si="1"/>
        <v>41.583333333333336</v>
      </c>
      <c r="J32" s="196">
        <v>48.06</v>
      </c>
    </row>
    <row r="33" spans="1:101" x14ac:dyDescent="0.25">
      <c r="A33" s="178">
        <v>42843</v>
      </c>
      <c r="B33" s="182">
        <v>42852</v>
      </c>
      <c r="C33" s="120" t="s">
        <v>428</v>
      </c>
      <c r="D33" s="43" t="s">
        <v>429</v>
      </c>
      <c r="E33" s="35" t="s">
        <v>11</v>
      </c>
      <c r="F33" s="99">
        <v>49.9</v>
      </c>
      <c r="G33" s="192">
        <f t="shared" si="0"/>
        <v>0</v>
      </c>
      <c r="H33" s="110">
        <v>49.9</v>
      </c>
      <c r="I33" s="99">
        <f t="shared" si="1"/>
        <v>41.583333333333336</v>
      </c>
      <c r="J33" s="137">
        <v>49.9</v>
      </c>
    </row>
    <row r="34" spans="1:101" x14ac:dyDescent="0.25">
      <c r="A34" s="178">
        <v>42843</v>
      </c>
      <c r="B34" s="177">
        <v>42737</v>
      </c>
      <c r="C34" s="167" t="s">
        <v>325</v>
      </c>
      <c r="D34" s="43" t="s">
        <v>272</v>
      </c>
      <c r="E34" s="198" t="s">
        <v>128</v>
      </c>
      <c r="F34" s="99">
        <v>49.9</v>
      </c>
      <c r="G34" s="192">
        <f t="shared" si="0"/>
        <v>1.8399999999999963</v>
      </c>
      <c r="H34" s="238">
        <v>48.06</v>
      </c>
      <c r="I34" s="99">
        <f t="shared" si="1"/>
        <v>41.583333333333336</v>
      </c>
      <c r="J34" s="196">
        <v>48.06</v>
      </c>
    </row>
    <row r="35" spans="1:101" x14ac:dyDescent="0.25">
      <c r="A35" s="178">
        <v>42843</v>
      </c>
      <c r="B35" s="178">
        <v>42838</v>
      </c>
      <c r="C35" s="126" t="s">
        <v>381</v>
      </c>
      <c r="D35" s="43" t="s">
        <v>382</v>
      </c>
      <c r="E35" s="198" t="s">
        <v>128</v>
      </c>
      <c r="F35" s="99">
        <v>180</v>
      </c>
      <c r="G35" s="192">
        <f t="shared" si="0"/>
        <v>2.7700000000000102</v>
      </c>
      <c r="H35" s="241">
        <v>177.23</v>
      </c>
      <c r="I35" s="99">
        <f t="shared" si="1"/>
        <v>150</v>
      </c>
      <c r="J35" s="194">
        <v>177.26</v>
      </c>
    </row>
    <row r="36" spans="1:101" s="51" customFormat="1" x14ac:dyDescent="0.25">
      <c r="A36" s="464">
        <v>42844</v>
      </c>
      <c r="B36" s="176">
        <v>42823</v>
      </c>
      <c r="C36" s="43" t="s">
        <v>430</v>
      </c>
      <c r="D36" s="462" t="s">
        <v>276</v>
      </c>
      <c r="E36" s="447" t="s">
        <v>202</v>
      </c>
      <c r="F36" s="99">
        <v>500</v>
      </c>
      <c r="G36" s="192">
        <f t="shared" si="0"/>
        <v>0</v>
      </c>
      <c r="H36" s="110">
        <v>500</v>
      </c>
      <c r="I36" s="99">
        <f t="shared" si="1"/>
        <v>416.66666666666669</v>
      </c>
      <c r="J36" s="442">
        <v>650</v>
      </c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59"/>
      <c r="CI36" s="59"/>
      <c r="CJ36" s="59"/>
      <c r="CK36" s="59"/>
      <c r="CL36" s="59"/>
      <c r="CM36" s="59"/>
      <c r="CN36" s="59"/>
      <c r="CO36" s="59"/>
      <c r="CP36" s="59"/>
      <c r="CQ36" s="59"/>
      <c r="CR36" s="59"/>
      <c r="CS36" s="59"/>
      <c r="CT36" s="59"/>
      <c r="CU36" s="59"/>
      <c r="CV36" s="59"/>
      <c r="CW36" s="59"/>
    </row>
    <row r="37" spans="1:101" x14ac:dyDescent="0.25">
      <c r="A37" s="466"/>
      <c r="B37" s="177">
        <v>42825</v>
      </c>
      <c r="C37" s="138" t="s">
        <v>365</v>
      </c>
      <c r="D37" s="463"/>
      <c r="E37" s="463"/>
      <c r="F37" s="99">
        <v>150</v>
      </c>
      <c r="G37" s="192">
        <f t="shared" si="0"/>
        <v>0</v>
      </c>
      <c r="H37" s="110">
        <v>150</v>
      </c>
      <c r="I37" s="99">
        <f t="shared" si="1"/>
        <v>125</v>
      </c>
      <c r="J37" s="444"/>
    </row>
    <row r="38" spans="1:101" x14ac:dyDescent="0.25">
      <c r="A38" s="176">
        <v>42844</v>
      </c>
      <c r="B38" s="176">
        <v>42737</v>
      </c>
      <c r="C38" s="167" t="s">
        <v>138</v>
      </c>
      <c r="D38" s="43" t="s">
        <v>139</v>
      </c>
      <c r="E38" s="35" t="s">
        <v>11</v>
      </c>
      <c r="F38" s="99">
        <v>49.9</v>
      </c>
      <c r="G38" s="192">
        <f t="shared" si="0"/>
        <v>0</v>
      </c>
      <c r="H38" s="110">
        <v>49.9</v>
      </c>
      <c r="I38" s="99">
        <f t="shared" si="1"/>
        <v>41.583333333333336</v>
      </c>
      <c r="J38" s="137">
        <v>49.9</v>
      </c>
    </row>
    <row r="39" spans="1:101" x14ac:dyDescent="0.25">
      <c r="A39" s="176">
        <v>42846</v>
      </c>
      <c r="B39" s="176">
        <v>42737</v>
      </c>
      <c r="C39" s="43" t="s">
        <v>157</v>
      </c>
      <c r="D39" s="43" t="s">
        <v>139</v>
      </c>
      <c r="E39" s="35" t="s">
        <v>11</v>
      </c>
      <c r="F39" s="99">
        <v>270</v>
      </c>
      <c r="G39" s="192">
        <f t="shared" si="0"/>
        <v>0</v>
      </c>
      <c r="H39" s="110">
        <v>270</v>
      </c>
      <c r="I39" s="99">
        <f t="shared" si="1"/>
        <v>225</v>
      </c>
      <c r="J39" s="137">
        <v>270</v>
      </c>
    </row>
    <row r="40" spans="1:101" x14ac:dyDescent="0.25">
      <c r="A40" s="176">
        <v>42846</v>
      </c>
      <c r="B40" s="176">
        <v>42737</v>
      </c>
      <c r="C40" s="62" t="s">
        <v>222</v>
      </c>
      <c r="D40" s="43" t="s">
        <v>455</v>
      </c>
      <c r="E40" s="198" t="s">
        <v>128</v>
      </c>
      <c r="F40" s="99">
        <v>49.9</v>
      </c>
      <c r="G40" s="192">
        <f t="shared" si="0"/>
        <v>1.8399999999999963</v>
      </c>
      <c r="H40" s="238">
        <v>48.06</v>
      </c>
      <c r="I40" s="99">
        <f t="shared" ref="I40" si="2">+F40/1.2</f>
        <v>41.583333333333336</v>
      </c>
      <c r="J40" s="196">
        <v>48.06</v>
      </c>
    </row>
    <row r="41" spans="1:101" x14ac:dyDescent="0.25">
      <c r="A41" s="176">
        <v>42850</v>
      </c>
      <c r="B41" s="178">
        <v>42789</v>
      </c>
      <c r="C41" s="120" t="s">
        <v>404</v>
      </c>
      <c r="D41" s="43" t="s">
        <v>154</v>
      </c>
      <c r="E41" s="198" t="s">
        <v>128</v>
      </c>
      <c r="F41" s="198">
        <v>435</v>
      </c>
      <c r="G41" s="192">
        <f>+F41-H41</f>
        <v>6.339999999999975</v>
      </c>
      <c r="H41" s="110">
        <v>428.66</v>
      </c>
      <c r="I41" s="99">
        <f>+F41/1.2</f>
        <v>362.5</v>
      </c>
      <c r="J41" s="137">
        <v>428.66</v>
      </c>
    </row>
    <row r="42" spans="1:101" x14ac:dyDescent="0.25">
      <c r="A42" s="176">
        <v>42851</v>
      </c>
      <c r="B42" s="178">
        <v>42786</v>
      </c>
      <c r="C42" s="167" t="s">
        <v>294</v>
      </c>
      <c r="D42" s="43" t="s">
        <v>154</v>
      </c>
      <c r="E42" s="198" t="s">
        <v>128</v>
      </c>
      <c r="F42" s="99">
        <v>49.9</v>
      </c>
      <c r="G42" s="192">
        <f t="shared" si="0"/>
        <v>1.8399999999999963</v>
      </c>
      <c r="H42" s="110">
        <v>48.06</v>
      </c>
      <c r="I42" s="99">
        <f t="shared" si="1"/>
        <v>41.583333333333336</v>
      </c>
      <c r="J42" s="195">
        <v>48.06</v>
      </c>
    </row>
    <row r="43" spans="1:101" x14ac:dyDescent="0.25">
      <c r="A43" s="464">
        <v>42851</v>
      </c>
      <c r="B43" s="470">
        <v>42852</v>
      </c>
      <c r="C43" s="118" t="s">
        <v>416</v>
      </c>
      <c r="D43" s="43" t="s">
        <v>335</v>
      </c>
      <c r="E43" s="447" t="s">
        <v>8</v>
      </c>
      <c r="F43" s="99">
        <v>60</v>
      </c>
      <c r="G43" s="192">
        <f t="shared" si="0"/>
        <v>0</v>
      </c>
      <c r="H43" s="110">
        <v>60</v>
      </c>
      <c r="I43" s="99">
        <f t="shared" si="1"/>
        <v>50</v>
      </c>
      <c r="J43" s="451">
        <v>340</v>
      </c>
    </row>
    <row r="44" spans="1:101" x14ac:dyDescent="0.25">
      <c r="A44" s="465"/>
      <c r="B44" s="481"/>
      <c r="C44" s="126" t="s">
        <v>417</v>
      </c>
      <c r="D44" s="185" t="s">
        <v>418</v>
      </c>
      <c r="E44" s="483"/>
      <c r="F44" s="99">
        <v>60</v>
      </c>
      <c r="G44" s="192">
        <f t="shared" si="0"/>
        <v>0</v>
      </c>
      <c r="H44" s="110">
        <v>60</v>
      </c>
      <c r="I44" s="99">
        <f t="shared" si="1"/>
        <v>50</v>
      </c>
      <c r="J44" s="459"/>
    </row>
    <row r="45" spans="1:101" x14ac:dyDescent="0.25">
      <c r="A45" s="465"/>
      <c r="B45" s="481"/>
      <c r="C45" s="35" t="s">
        <v>419</v>
      </c>
      <c r="D45" s="43" t="s">
        <v>420</v>
      </c>
      <c r="E45" s="483"/>
      <c r="F45" s="99">
        <v>70</v>
      </c>
      <c r="G45" s="192">
        <f t="shared" si="0"/>
        <v>0</v>
      </c>
      <c r="H45" s="110">
        <v>70</v>
      </c>
      <c r="I45" s="99">
        <f t="shared" si="1"/>
        <v>58.333333333333336</v>
      </c>
      <c r="J45" s="459"/>
    </row>
    <row r="46" spans="1:101" x14ac:dyDescent="0.25">
      <c r="A46" s="465"/>
      <c r="B46" s="481"/>
      <c r="C46" s="126" t="s">
        <v>421</v>
      </c>
      <c r="D46" s="43" t="s">
        <v>344</v>
      </c>
      <c r="E46" s="483"/>
      <c r="F46" s="99">
        <v>70</v>
      </c>
      <c r="G46" s="192">
        <f t="shared" si="0"/>
        <v>0</v>
      </c>
      <c r="H46" s="110">
        <v>70</v>
      </c>
      <c r="I46" s="99">
        <f t="shared" si="1"/>
        <v>58.333333333333336</v>
      </c>
      <c r="J46" s="459"/>
    </row>
    <row r="47" spans="1:101" x14ac:dyDescent="0.25">
      <c r="A47" s="466"/>
      <c r="B47" s="482"/>
      <c r="C47" s="126" t="s">
        <v>423</v>
      </c>
      <c r="D47" s="43" t="s">
        <v>422</v>
      </c>
      <c r="E47" s="448"/>
      <c r="F47" s="99">
        <v>80</v>
      </c>
      <c r="G47" s="192">
        <f t="shared" si="0"/>
        <v>0</v>
      </c>
      <c r="H47" s="110">
        <v>80</v>
      </c>
      <c r="I47" s="99">
        <f t="shared" si="1"/>
        <v>66.666666666666671</v>
      </c>
      <c r="J47" s="452"/>
    </row>
    <row r="48" spans="1:101" x14ac:dyDescent="0.25">
      <c r="A48" s="464">
        <v>42851</v>
      </c>
      <c r="B48" s="470">
        <v>42852</v>
      </c>
      <c r="C48" s="126" t="s">
        <v>426</v>
      </c>
      <c r="D48" s="43" t="s">
        <v>424</v>
      </c>
      <c r="E48" s="447" t="s">
        <v>8</v>
      </c>
      <c r="F48" s="99">
        <v>280</v>
      </c>
      <c r="G48" s="192">
        <f t="shared" si="0"/>
        <v>0</v>
      </c>
      <c r="H48" s="110">
        <v>280</v>
      </c>
      <c r="I48" s="99">
        <f t="shared" si="1"/>
        <v>233.33333333333334</v>
      </c>
      <c r="J48" s="451">
        <v>1039</v>
      </c>
    </row>
    <row r="49" spans="1:10" x14ac:dyDescent="0.25">
      <c r="A49" s="465"/>
      <c r="B49" s="481"/>
      <c r="C49" s="107" t="s">
        <v>415</v>
      </c>
      <c r="D49" s="43" t="s">
        <v>425</v>
      </c>
      <c r="E49" s="483"/>
      <c r="F49" s="99">
        <v>435</v>
      </c>
      <c r="G49" s="192">
        <f t="shared" si="0"/>
        <v>0</v>
      </c>
      <c r="H49" s="110">
        <v>435</v>
      </c>
      <c r="I49" s="99">
        <f t="shared" si="1"/>
        <v>362.5</v>
      </c>
      <c r="J49" s="459"/>
    </row>
    <row r="50" spans="1:10" x14ac:dyDescent="0.25">
      <c r="A50" s="466"/>
      <c r="B50" s="482"/>
      <c r="C50" s="35" t="s">
        <v>310</v>
      </c>
      <c r="D50" s="43" t="s">
        <v>161</v>
      </c>
      <c r="E50" s="448"/>
      <c r="F50" s="99">
        <v>324</v>
      </c>
      <c r="G50" s="192">
        <f t="shared" si="0"/>
        <v>0</v>
      </c>
      <c r="H50" s="110">
        <v>324</v>
      </c>
      <c r="I50" s="99">
        <f t="shared" si="1"/>
        <v>270</v>
      </c>
      <c r="J50" s="452"/>
    </row>
    <row r="51" spans="1:10" x14ac:dyDescent="0.25">
      <c r="A51" s="479">
        <v>42853</v>
      </c>
      <c r="B51" s="178">
        <v>42849</v>
      </c>
      <c r="C51" s="43" t="s">
        <v>411</v>
      </c>
      <c r="D51" s="43" t="s">
        <v>412</v>
      </c>
      <c r="E51" s="198" t="s">
        <v>128</v>
      </c>
      <c r="F51" s="99">
        <v>180</v>
      </c>
      <c r="G51" s="192">
        <f t="shared" si="0"/>
        <v>2.7700000000000102</v>
      </c>
      <c r="H51" s="110">
        <v>177.23</v>
      </c>
      <c r="I51" s="99">
        <f t="shared" si="1"/>
        <v>150</v>
      </c>
      <c r="J51" s="451">
        <v>225.29</v>
      </c>
    </row>
    <row r="52" spans="1:10" x14ac:dyDescent="0.25">
      <c r="A52" s="480"/>
      <c r="B52" s="176">
        <v>42769</v>
      </c>
      <c r="C52" s="160" t="s">
        <v>297</v>
      </c>
      <c r="D52" s="43" t="s">
        <v>424</v>
      </c>
      <c r="E52" s="198" t="s">
        <v>128</v>
      </c>
      <c r="F52" s="99">
        <v>49.9</v>
      </c>
      <c r="G52" s="192">
        <f t="shared" si="0"/>
        <v>1.8399999999999963</v>
      </c>
      <c r="H52" s="110">
        <v>48.06</v>
      </c>
      <c r="I52" s="99">
        <f t="shared" si="1"/>
        <v>41.583333333333336</v>
      </c>
      <c r="J52" s="452"/>
    </row>
    <row r="53" spans="1:10" x14ac:dyDescent="0.25">
      <c r="A53" s="176" t="s">
        <v>454</v>
      </c>
      <c r="B53" s="178">
        <v>42852</v>
      </c>
      <c r="C53" s="120" t="s">
        <v>431</v>
      </c>
      <c r="D53" s="43" t="s">
        <v>276</v>
      </c>
      <c r="E53" s="35" t="s">
        <v>202</v>
      </c>
      <c r="F53" s="33">
        <v>1618</v>
      </c>
      <c r="G53" s="192">
        <f t="shared" si="0"/>
        <v>0</v>
      </c>
      <c r="H53" s="110">
        <v>1618</v>
      </c>
      <c r="I53" s="99">
        <f t="shared" si="1"/>
        <v>1348.3333333333335</v>
      </c>
      <c r="J53" s="193">
        <v>1618</v>
      </c>
    </row>
    <row r="54" spans="1:10" x14ac:dyDescent="0.25">
      <c r="A54" s="176">
        <v>42852</v>
      </c>
      <c r="B54" s="178">
        <v>42851</v>
      </c>
      <c r="C54" s="126"/>
      <c r="D54" s="43" t="s">
        <v>453</v>
      </c>
      <c r="E54" s="35" t="s">
        <v>8</v>
      </c>
      <c r="F54" s="33"/>
      <c r="G54" s="192"/>
      <c r="H54" s="110">
        <v>2000</v>
      </c>
      <c r="I54" s="99"/>
      <c r="J54" s="110">
        <v>2000</v>
      </c>
    </row>
    <row r="55" spans="1:10" x14ac:dyDescent="0.25">
      <c r="A55" s="176">
        <v>42852</v>
      </c>
      <c r="B55" s="178">
        <v>42851</v>
      </c>
      <c r="C55" s="126"/>
      <c r="D55" s="43" t="s">
        <v>453</v>
      </c>
      <c r="E55" s="35" t="s">
        <v>8</v>
      </c>
      <c r="F55" s="33"/>
      <c r="G55" s="192"/>
      <c r="H55" s="110">
        <v>5000</v>
      </c>
      <c r="I55" s="99"/>
      <c r="J55" s="110">
        <v>5000</v>
      </c>
    </row>
    <row r="56" spans="1:10" x14ac:dyDescent="0.25">
      <c r="A56" s="176">
        <v>42853</v>
      </c>
      <c r="B56" s="178"/>
      <c r="C56" s="126"/>
      <c r="D56" s="43" t="s">
        <v>276</v>
      </c>
      <c r="E56" s="35" t="s">
        <v>11</v>
      </c>
      <c r="F56" s="33">
        <v>155.9</v>
      </c>
      <c r="G56" s="192"/>
      <c r="H56" s="110">
        <v>155.9</v>
      </c>
      <c r="I56" s="99">
        <f>+H56/1.2</f>
        <v>129.91666666666669</v>
      </c>
      <c r="J56" s="110">
        <v>155.9</v>
      </c>
    </row>
    <row r="57" spans="1:10" x14ac:dyDescent="0.25">
      <c r="A57" s="139"/>
      <c r="B57" s="43"/>
      <c r="C57" s="35"/>
      <c r="D57" s="43"/>
      <c r="E57" s="35"/>
      <c r="F57" s="35"/>
      <c r="G57" s="35"/>
      <c r="H57" s="110"/>
      <c r="I57" s="99"/>
      <c r="J57" s="140"/>
    </row>
    <row r="58" spans="1:10" x14ac:dyDescent="0.25">
      <c r="A58" s="139"/>
    </row>
    <row r="59" spans="1:10" x14ac:dyDescent="0.25">
      <c r="E59" s="51" t="s">
        <v>124</v>
      </c>
      <c r="F59" s="51">
        <f>+SUM(F6:F57)</f>
        <v>8550.4</v>
      </c>
      <c r="G59" s="52">
        <f>+SUM(G6:G57)</f>
        <v>41.339999999999968</v>
      </c>
      <c r="H59" s="234">
        <f>+SUM(H6:H57)</f>
        <v>15509.06</v>
      </c>
      <c r="I59" s="52">
        <f>+SUM(I6:I57)</f>
        <v>7125.333333333333</v>
      </c>
      <c r="J59" s="410">
        <f>+I6+I7+I12+I18+I23+I24+I25+I35+I39+I41+I48+I49+I51+I50</f>
        <v>3207.5000000000005</v>
      </c>
    </row>
    <row r="61" spans="1:10" x14ac:dyDescent="0.25">
      <c r="E61" s="51" t="s">
        <v>125</v>
      </c>
      <c r="F61" s="51"/>
      <c r="G61" s="51"/>
      <c r="H61" s="235">
        <f>+H59-I59</f>
        <v>8383.7266666666656</v>
      </c>
    </row>
    <row r="67" spans="3:10" ht="15.75" thickBot="1" x14ac:dyDescent="0.3"/>
    <row r="68" spans="3:10" ht="15.75" thickBot="1" x14ac:dyDescent="0.3">
      <c r="C68" s="24"/>
      <c r="D68" s="24"/>
      <c r="E68" s="25"/>
      <c r="F68" s="25"/>
      <c r="G68" s="25"/>
      <c r="H68" s="230"/>
      <c r="I68" s="25"/>
      <c r="J68" s="26"/>
    </row>
    <row r="71" spans="3:10" ht="15.75" thickBot="1" x14ac:dyDescent="0.3"/>
    <row r="72" spans="3:10" ht="15.75" thickBot="1" x14ac:dyDescent="0.3">
      <c r="C72" s="142"/>
      <c r="D72" s="143"/>
      <c r="E72" s="143"/>
      <c r="F72" s="143"/>
      <c r="G72" s="143"/>
      <c r="H72" s="236"/>
      <c r="I72" s="144"/>
    </row>
  </sheetData>
  <mergeCells count="26">
    <mergeCell ref="J51:J52"/>
    <mergeCell ref="A51:A52"/>
    <mergeCell ref="A43:A47"/>
    <mergeCell ref="B43:B47"/>
    <mergeCell ref="E43:E47"/>
    <mergeCell ref="J43:J47"/>
    <mergeCell ref="J48:J50"/>
    <mergeCell ref="A48:A50"/>
    <mergeCell ref="B48:B50"/>
    <mergeCell ref="E48:E50"/>
    <mergeCell ref="A1:J1"/>
    <mergeCell ref="D36:D37"/>
    <mergeCell ref="J36:J37"/>
    <mergeCell ref="E36:E37"/>
    <mergeCell ref="A19:A22"/>
    <mergeCell ref="J19:J22"/>
    <mergeCell ref="B13:B15"/>
    <mergeCell ref="J13:J15"/>
    <mergeCell ref="A13:A15"/>
    <mergeCell ref="A36:A37"/>
    <mergeCell ref="A17:A18"/>
    <mergeCell ref="J17:J18"/>
    <mergeCell ref="A23:A25"/>
    <mergeCell ref="J23:J25"/>
    <mergeCell ref="A26:A30"/>
    <mergeCell ref="J26:J30"/>
  </mergeCells>
  <hyperlinks>
    <hyperlink ref="C7" r:id="rId1" display="http://www.revellat.fr/sophrobase/htdocs/compta/facture.php?facid=465"/>
    <hyperlink ref="C32" r:id="rId2" display="http://www.revellat.fr/sophrobase/htdocs/compta/facture.php?facid=430"/>
    <hyperlink ref="C9" r:id="rId3" display="http://www.revellat.fr/sophrobase/htdocs/compta/facture.php?facid=309"/>
    <hyperlink ref="C16" r:id="rId4" display="http://www.revellat.fr/sophrobase/htdocs/compta/facture.php?facid=316"/>
    <hyperlink ref="D13" r:id="rId5" display="http://www.revellat.fr/sophrobase/htdocs/comm/card.php?socid=747"/>
    <hyperlink ref="D15" r:id="rId6" display="http://www.revellat.fr/sophrobase/htdocs/comm/card.php?socid=669"/>
    <hyperlink ref="C15" r:id="rId7" display="http://www.revellat.fr/sophrobase/htdocs/compta/facture.php?facid=396"/>
    <hyperlink ref="D11" r:id="rId8" display="http://www.revellat.fr/sophrobase/htdocs/comm/card.php?socid=733"/>
    <hyperlink ref="C14" r:id="rId9" display="http://www.revellat.fr/sophrobase/htdocs/compta/facture.php?facid=317"/>
    <hyperlink ref="C42" r:id="rId10" display="http://www.revellat.fr/sophrobase/htdocs/compta/facture.php?facid=410"/>
    <hyperlink ref="C49" r:id="rId11" display="http://www.revellat.fr/sophrobase/htdocs/compta/facture.php?facid=496"/>
    <hyperlink ref="C38" r:id="rId12" display="http://www.revellat.fr/sophrobase/htdocs/compta/facture.php?facid=306"/>
    <hyperlink ref="C34" r:id="rId13" display="http://www.revellat.fr/sophrobase/htdocs/compta/facture.php?facid=309"/>
    <hyperlink ref="C40" r:id="rId14" display="http://www.revellat.fr/sophrobase/htdocs/compta/facture.php?facid=310"/>
  </hyperlinks>
  <pageMargins left="0.7" right="0.7" top="0.75" bottom="0.75" header="0.3" footer="0.3"/>
  <pageSetup paperSize="9" orientation="portrait" horizontalDpi="300" verticalDpi="300" r:id="rId1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243"/>
  <sheetViews>
    <sheetView topLeftCell="D55" zoomScale="70" zoomScaleNormal="70" workbookViewId="0">
      <selection activeCell="K84" sqref="K84"/>
    </sheetView>
  </sheetViews>
  <sheetFormatPr baseColWidth="10" defaultRowHeight="15" x14ac:dyDescent="0.25"/>
  <cols>
    <col min="1" max="1" width="18.7109375" style="132" customWidth="1"/>
    <col min="2" max="2" width="20.7109375" style="59" customWidth="1"/>
    <col min="3" max="3" width="32.42578125" style="59" customWidth="1"/>
    <col min="4" max="4" width="66.42578125" style="59" customWidth="1"/>
    <col min="5" max="5" width="20.140625" style="59" customWidth="1"/>
    <col min="6" max="6" width="20.140625" style="220" customWidth="1"/>
    <col min="7" max="7" width="20.140625" style="59" customWidth="1"/>
    <col min="8" max="8" width="18.5703125" style="59" customWidth="1"/>
    <col min="9" max="9" width="17" style="220" customWidth="1"/>
    <col min="10" max="10" width="23.140625" style="135" customWidth="1"/>
    <col min="11" max="11" width="14.42578125" style="59" customWidth="1"/>
    <col min="12" max="12" width="11.42578125" style="59"/>
    <col min="13" max="13" width="38.85546875" style="59" customWidth="1"/>
    <col min="14" max="16384" width="11.42578125" style="59"/>
  </cols>
  <sheetData>
    <row r="1" spans="1:101" ht="15.75" thickBot="1" x14ac:dyDescent="0.3">
      <c r="A1" s="429" t="s">
        <v>14</v>
      </c>
      <c r="B1" s="460"/>
      <c r="C1" s="460"/>
      <c r="D1" s="460"/>
      <c r="E1" s="460"/>
      <c r="F1" s="460"/>
      <c r="G1" s="460"/>
      <c r="H1" s="460"/>
      <c r="I1" s="460"/>
      <c r="J1" s="461"/>
    </row>
    <row r="2" spans="1:101" x14ac:dyDescent="0.25">
      <c r="A2" s="131"/>
      <c r="B2" s="45"/>
      <c r="C2" s="45"/>
      <c r="D2" s="45"/>
      <c r="E2" s="45"/>
      <c r="F2" s="219"/>
      <c r="G2" s="45"/>
      <c r="H2" s="45"/>
      <c r="I2" s="219"/>
      <c r="J2" s="134"/>
    </row>
    <row r="3" spans="1:101" x14ac:dyDescent="0.25">
      <c r="B3" s="141" t="s">
        <v>4</v>
      </c>
    </row>
    <row r="5" spans="1:101" x14ac:dyDescent="0.25">
      <c r="A5" s="133" t="s">
        <v>339</v>
      </c>
      <c r="B5" s="49" t="s">
        <v>13</v>
      </c>
      <c r="C5" s="49" t="s">
        <v>0</v>
      </c>
      <c r="D5" s="49" t="s">
        <v>140</v>
      </c>
      <c r="E5" s="49" t="s">
        <v>340</v>
      </c>
      <c r="F5" s="253" t="s">
        <v>452</v>
      </c>
      <c r="G5" s="237" t="s">
        <v>450</v>
      </c>
      <c r="H5" s="237" t="s">
        <v>2</v>
      </c>
      <c r="I5" s="221" t="s">
        <v>3</v>
      </c>
      <c r="J5" s="136" t="s">
        <v>341</v>
      </c>
    </row>
    <row r="6" spans="1:101" x14ac:dyDescent="0.25">
      <c r="A6" s="487">
        <v>42857</v>
      </c>
      <c r="B6" s="39">
        <v>42817</v>
      </c>
      <c r="C6" s="126" t="s">
        <v>353</v>
      </c>
      <c r="D6" s="43" t="s">
        <v>287</v>
      </c>
      <c r="E6" s="35" t="s">
        <v>128</v>
      </c>
      <c r="F6" s="254">
        <v>49.9</v>
      </c>
      <c r="G6" s="33">
        <f>+F6-H6</f>
        <v>1.8399999999999963</v>
      </c>
      <c r="H6" s="204">
        <v>48.06</v>
      </c>
      <c r="I6" s="99">
        <f>+F6/1.2</f>
        <v>41.583333333333336</v>
      </c>
      <c r="J6" s="498">
        <v>144.18</v>
      </c>
    </row>
    <row r="7" spans="1:101" x14ac:dyDescent="0.25">
      <c r="A7" s="497"/>
      <c r="B7" s="39">
        <v>42789</v>
      </c>
      <c r="C7" s="126" t="s">
        <v>299</v>
      </c>
      <c r="D7" s="210" t="s">
        <v>300</v>
      </c>
      <c r="E7" s="35" t="s">
        <v>128</v>
      </c>
      <c r="F7" s="254">
        <v>49.9</v>
      </c>
      <c r="G7" s="33">
        <f t="shared" ref="G7:G82" si="0">+F7-H7</f>
        <v>1.8399999999999963</v>
      </c>
      <c r="H7" s="204">
        <v>48.06</v>
      </c>
      <c r="I7" s="99">
        <f t="shared" ref="I7:I82" si="1">+F7/1.2</f>
        <v>41.583333333333336</v>
      </c>
      <c r="J7" s="499"/>
    </row>
    <row r="8" spans="1:101" x14ac:dyDescent="0.25">
      <c r="A8" s="488"/>
      <c r="B8" s="39">
        <v>42791</v>
      </c>
      <c r="C8" s="107" t="s">
        <v>301</v>
      </c>
      <c r="D8" s="138" t="s">
        <v>127</v>
      </c>
      <c r="E8" s="35" t="s">
        <v>128</v>
      </c>
      <c r="F8" s="254">
        <v>49.9</v>
      </c>
      <c r="G8" s="33">
        <f t="shared" si="0"/>
        <v>1.8399999999999963</v>
      </c>
      <c r="H8" s="204">
        <v>48.06</v>
      </c>
      <c r="I8" s="99">
        <f t="shared" si="1"/>
        <v>41.583333333333336</v>
      </c>
      <c r="J8" s="500"/>
      <c r="L8" s="44"/>
      <c r="M8" s="44"/>
      <c r="O8" s="44"/>
      <c r="P8" s="44"/>
    </row>
    <row r="9" spans="1:101" s="132" customFormat="1" x14ac:dyDescent="0.25">
      <c r="A9" s="226">
        <v>42857</v>
      </c>
      <c r="B9" s="205">
        <v>42849</v>
      </c>
      <c r="C9" s="223" t="s">
        <v>414</v>
      </c>
      <c r="D9" s="185" t="s">
        <v>413</v>
      </c>
      <c r="E9" s="208" t="s">
        <v>128</v>
      </c>
      <c r="F9" s="255">
        <v>180</v>
      </c>
      <c r="G9" s="33">
        <f t="shared" si="0"/>
        <v>2.7400000000000091</v>
      </c>
      <c r="H9" s="203">
        <v>177.26</v>
      </c>
      <c r="I9" s="99">
        <f t="shared" si="1"/>
        <v>150</v>
      </c>
      <c r="J9" s="203">
        <v>177.26</v>
      </c>
      <c r="K9" s="59"/>
      <c r="L9" s="44"/>
      <c r="M9" s="44"/>
      <c r="N9" s="59"/>
      <c r="O9" s="44"/>
      <c r="P9" s="44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59"/>
      <c r="CV9" s="59"/>
      <c r="CW9" s="59"/>
    </row>
    <row r="10" spans="1:101" s="43" customFormat="1" x14ac:dyDescent="0.25">
      <c r="A10" s="227">
        <v>42858</v>
      </c>
      <c r="B10" s="39">
        <v>42866</v>
      </c>
      <c r="C10" s="107" t="s">
        <v>442</v>
      </c>
      <c r="D10" s="43" t="s">
        <v>136</v>
      </c>
      <c r="E10" s="35" t="s">
        <v>202</v>
      </c>
      <c r="F10" s="254">
        <v>449</v>
      </c>
      <c r="G10" s="33">
        <f t="shared" si="0"/>
        <v>0</v>
      </c>
      <c r="H10" s="99">
        <v>449</v>
      </c>
      <c r="I10" s="99">
        <f t="shared" si="1"/>
        <v>374.16666666666669</v>
      </c>
      <c r="J10" s="99">
        <v>449</v>
      </c>
      <c r="K10" s="59"/>
      <c r="L10" s="44"/>
      <c r="M10" s="44"/>
      <c r="N10" s="59"/>
      <c r="O10" s="44"/>
      <c r="P10" s="44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  <c r="CT10" s="59"/>
      <c r="CU10" s="59"/>
      <c r="CV10" s="59"/>
      <c r="CW10" s="59"/>
    </row>
    <row r="11" spans="1:101" s="132" customFormat="1" x14ac:dyDescent="0.25">
      <c r="A11" s="227">
        <v>42858</v>
      </c>
      <c r="B11" s="206">
        <v>42866</v>
      </c>
      <c r="C11" s="172" t="s">
        <v>441</v>
      </c>
      <c r="D11" s="43" t="s">
        <v>178</v>
      </c>
      <c r="E11" s="35" t="s">
        <v>11</v>
      </c>
      <c r="F11" s="254">
        <v>449</v>
      </c>
      <c r="G11" s="33">
        <f t="shared" si="0"/>
        <v>0</v>
      </c>
      <c r="H11" s="99">
        <v>449</v>
      </c>
      <c r="I11" s="99">
        <f t="shared" si="1"/>
        <v>374.16666666666669</v>
      </c>
      <c r="J11" s="99">
        <v>449</v>
      </c>
      <c r="K11" s="59"/>
      <c r="L11" s="44"/>
      <c r="M11" s="44"/>
      <c r="N11" s="59"/>
      <c r="O11" s="44"/>
      <c r="P11" s="44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59"/>
      <c r="CR11" s="59"/>
      <c r="CS11" s="59"/>
      <c r="CT11" s="59"/>
      <c r="CU11" s="59"/>
      <c r="CV11" s="59"/>
      <c r="CW11" s="59"/>
    </row>
    <row r="12" spans="1:101" x14ac:dyDescent="0.25">
      <c r="A12" s="227">
        <v>42859</v>
      </c>
      <c r="B12" s="162">
        <v>42858</v>
      </c>
      <c r="C12" s="117" t="s">
        <v>432</v>
      </c>
      <c r="D12" s="43" t="s">
        <v>127</v>
      </c>
      <c r="E12" s="35" t="s">
        <v>202</v>
      </c>
      <c r="F12" s="254">
        <v>180</v>
      </c>
      <c r="G12" s="33">
        <f t="shared" si="0"/>
        <v>0</v>
      </c>
      <c r="H12" s="99">
        <v>180</v>
      </c>
      <c r="I12" s="99">
        <f t="shared" si="1"/>
        <v>150</v>
      </c>
      <c r="J12" s="99">
        <v>180</v>
      </c>
    </row>
    <row r="13" spans="1:101" x14ac:dyDescent="0.25">
      <c r="A13" s="492">
        <v>42859</v>
      </c>
      <c r="B13" s="494">
        <v>42860</v>
      </c>
      <c r="C13" s="167" t="s">
        <v>326</v>
      </c>
      <c r="D13" s="210" t="s">
        <v>314</v>
      </c>
      <c r="E13" s="186" t="s">
        <v>128</v>
      </c>
      <c r="F13" s="256">
        <v>49.9</v>
      </c>
      <c r="G13" s="33">
        <f t="shared" si="0"/>
        <v>1.8399999999999963</v>
      </c>
      <c r="H13" s="187">
        <v>48.06</v>
      </c>
      <c r="I13" s="99">
        <f t="shared" si="1"/>
        <v>41.583333333333336</v>
      </c>
      <c r="J13" s="484">
        <v>96.12</v>
      </c>
    </row>
    <row r="14" spans="1:101" x14ac:dyDescent="0.25">
      <c r="A14" s="493"/>
      <c r="B14" s="495"/>
      <c r="C14" s="126" t="s">
        <v>354</v>
      </c>
      <c r="D14" s="210" t="s">
        <v>355</v>
      </c>
      <c r="E14" s="186" t="s">
        <v>128</v>
      </c>
      <c r="F14" s="256">
        <v>49.9</v>
      </c>
      <c r="G14" s="33">
        <f t="shared" si="0"/>
        <v>1.8399999999999963</v>
      </c>
      <c r="H14" s="99">
        <v>48.06</v>
      </c>
      <c r="I14" s="99">
        <f t="shared" si="1"/>
        <v>41.583333333333336</v>
      </c>
      <c r="J14" s="486"/>
    </row>
    <row r="15" spans="1:101" x14ac:dyDescent="0.25">
      <c r="A15" s="229">
        <v>42864</v>
      </c>
      <c r="B15" s="39">
        <v>42835</v>
      </c>
      <c r="C15" s="209" t="s">
        <v>366</v>
      </c>
      <c r="D15" s="35" t="s">
        <v>367</v>
      </c>
      <c r="E15" s="35" t="s">
        <v>128</v>
      </c>
      <c r="F15" s="256">
        <v>49.9</v>
      </c>
      <c r="G15" s="33">
        <f t="shared" si="0"/>
        <v>1.8399999999999963</v>
      </c>
      <c r="H15" s="99">
        <v>48.06</v>
      </c>
      <c r="I15" s="99">
        <f t="shared" si="1"/>
        <v>41.583333333333336</v>
      </c>
      <c r="J15" s="187">
        <v>48.06</v>
      </c>
    </row>
    <row r="16" spans="1:101" x14ac:dyDescent="0.25">
      <c r="A16" s="229">
        <v>42864</v>
      </c>
      <c r="B16" s="39">
        <v>42836</v>
      </c>
      <c r="C16" s="126" t="s">
        <v>402</v>
      </c>
      <c r="D16" s="210" t="s">
        <v>403</v>
      </c>
      <c r="E16" s="35" t="s">
        <v>128</v>
      </c>
      <c r="F16" s="256">
        <v>49.9</v>
      </c>
      <c r="G16" s="33">
        <f t="shared" si="0"/>
        <v>1.8399999999999963</v>
      </c>
      <c r="H16" s="99">
        <v>48.06</v>
      </c>
      <c r="I16" s="99">
        <f t="shared" si="1"/>
        <v>41.583333333333336</v>
      </c>
      <c r="J16" s="187">
        <v>48.06</v>
      </c>
    </row>
    <row r="17" spans="1:10" x14ac:dyDescent="0.25">
      <c r="A17" s="229">
        <v>42864</v>
      </c>
      <c r="B17" s="39">
        <v>42849</v>
      </c>
      <c r="C17" s="126" t="s">
        <v>373</v>
      </c>
      <c r="D17" s="184" t="s">
        <v>372</v>
      </c>
      <c r="E17" s="189" t="s">
        <v>128</v>
      </c>
      <c r="F17" s="256">
        <v>49.9</v>
      </c>
      <c r="G17" s="33">
        <f t="shared" si="0"/>
        <v>1.8399999999999963</v>
      </c>
      <c r="H17" s="188">
        <v>48.06</v>
      </c>
      <c r="I17" s="99">
        <f t="shared" si="1"/>
        <v>41.583333333333336</v>
      </c>
      <c r="J17" s="188">
        <v>48.06</v>
      </c>
    </row>
    <row r="18" spans="1:10" x14ac:dyDescent="0.25">
      <c r="A18" s="492">
        <v>42864</v>
      </c>
      <c r="B18" s="39">
        <v>42867</v>
      </c>
      <c r="C18" s="117" t="s">
        <v>444</v>
      </c>
      <c r="D18" s="184" t="s">
        <v>443</v>
      </c>
      <c r="E18" s="35" t="s">
        <v>8</v>
      </c>
      <c r="F18" s="256">
        <v>147</v>
      </c>
      <c r="G18" s="33">
        <f t="shared" si="0"/>
        <v>0</v>
      </c>
      <c r="H18" s="204">
        <v>147</v>
      </c>
      <c r="I18" s="99">
        <f t="shared" si="1"/>
        <v>122.5</v>
      </c>
      <c r="J18" s="484">
        <v>407</v>
      </c>
    </row>
    <row r="19" spans="1:10" x14ac:dyDescent="0.25">
      <c r="A19" s="496"/>
      <c r="B19" s="39">
        <v>42867</v>
      </c>
      <c r="C19" s="122" t="s">
        <v>446</v>
      </c>
      <c r="D19" s="184" t="s">
        <v>334</v>
      </c>
      <c r="E19" s="35" t="s">
        <v>8</v>
      </c>
      <c r="F19" s="256">
        <v>180</v>
      </c>
      <c r="G19" s="33">
        <f t="shared" si="0"/>
        <v>0</v>
      </c>
      <c r="H19" s="204">
        <v>180</v>
      </c>
      <c r="I19" s="99">
        <f t="shared" si="1"/>
        <v>150</v>
      </c>
      <c r="J19" s="485"/>
    </row>
    <row r="20" spans="1:10" x14ac:dyDescent="0.25">
      <c r="A20" s="493"/>
      <c r="B20" s="39">
        <v>42867</v>
      </c>
      <c r="C20" s="117" t="s">
        <v>445</v>
      </c>
      <c r="D20" s="184" t="s">
        <v>333</v>
      </c>
      <c r="E20" s="35" t="s">
        <v>8</v>
      </c>
      <c r="F20" s="256">
        <v>80</v>
      </c>
      <c r="G20" s="33">
        <f t="shared" si="0"/>
        <v>0</v>
      </c>
      <c r="H20" s="204">
        <v>80</v>
      </c>
      <c r="I20" s="99">
        <f t="shared" si="1"/>
        <v>66.666666666666671</v>
      </c>
      <c r="J20" s="486"/>
    </row>
    <row r="21" spans="1:10" x14ac:dyDescent="0.25">
      <c r="A21" s="228">
        <v>42864</v>
      </c>
      <c r="B21" s="39">
        <v>42835</v>
      </c>
      <c r="C21" s="117" t="s">
        <v>438</v>
      </c>
      <c r="D21" s="43" t="s">
        <v>133</v>
      </c>
      <c r="E21" s="35" t="s">
        <v>202</v>
      </c>
      <c r="F21" s="256">
        <v>360</v>
      </c>
      <c r="G21" s="33">
        <f t="shared" si="0"/>
        <v>0</v>
      </c>
      <c r="H21" s="204">
        <v>360</v>
      </c>
      <c r="I21" s="99">
        <f t="shared" si="1"/>
        <v>300</v>
      </c>
      <c r="J21" s="204">
        <v>360</v>
      </c>
    </row>
    <row r="22" spans="1:10" x14ac:dyDescent="0.25">
      <c r="A22" s="229">
        <v>42863</v>
      </c>
      <c r="B22" s="191">
        <v>42858</v>
      </c>
      <c r="C22" s="117" t="s">
        <v>433</v>
      </c>
      <c r="D22" s="210" t="s">
        <v>434</v>
      </c>
      <c r="E22" s="35" t="s">
        <v>128</v>
      </c>
      <c r="F22" s="256">
        <v>49.9</v>
      </c>
      <c r="G22" s="33">
        <f t="shared" si="0"/>
        <v>1.8399999999999963</v>
      </c>
      <c r="H22" s="99">
        <v>48.06</v>
      </c>
      <c r="I22" s="99">
        <f t="shared" si="1"/>
        <v>41.583333333333336</v>
      </c>
      <c r="J22" s="187">
        <v>48.06</v>
      </c>
    </row>
    <row r="23" spans="1:10" x14ac:dyDescent="0.25">
      <c r="A23" s="492">
        <v>42866</v>
      </c>
      <c r="B23" s="39">
        <v>42836</v>
      </c>
      <c r="C23" s="211" t="s">
        <v>375</v>
      </c>
      <c r="D23" s="43" t="s">
        <v>227</v>
      </c>
      <c r="E23" s="189" t="s">
        <v>128</v>
      </c>
      <c r="F23" s="256">
        <v>49.9</v>
      </c>
      <c r="G23" s="33">
        <f t="shared" si="0"/>
        <v>1.8399999999999963</v>
      </c>
      <c r="H23" s="188">
        <v>48.06</v>
      </c>
      <c r="I23" s="99">
        <f t="shared" si="1"/>
        <v>41.583333333333336</v>
      </c>
      <c r="J23" s="484">
        <v>96.12</v>
      </c>
    </row>
    <row r="24" spans="1:10" x14ac:dyDescent="0.25">
      <c r="A24" s="493"/>
      <c r="B24" s="39">
        <v>42866</v>
      </c>
      <c r="C24" s="160" t="s">
        <v>435</v>
      </c>
      <c r="D24" s="43" t="s">
        <v>319</v>
      </c>
      <c r="E24" s="189" t="s">
        <v>128</v>
      </c>
      <c r="F24" s="256">
        <v>49.9</v>
      </c>
      <c r="G24" s="33">
        <f t="shared" si="0"/>
        <v>1.8399999999999963</v>
      </c>
      <c r="H24" s="188">
        <v>48.06</v>
      </c>
      <c r="I24" s="99">
        <f t="shared" si="1"/>
        <v>41.583333333333336</v>
      </c>
      <c r="J24" s="486"/>
    </row>
    <row r="25" spans="1:10" x14ac:dyDescent="0.25">
      <c r="A25" s="503">
        <v>42867</v>
      </c>
      <c r="B25" s="39">
        <v>42866</v>
      </c>
      <c r="C25" s="118" t="s">
        <v>436</v>
      </c>
      <c r="D25" s="43" t="s">
        <v>437</v>
      </c>
      <c r="E25" s="198" t="s">
        <v>128</v>
      </c>
      <c r="F25" s="256">
        <v>180</v>
      </c>
      <c r="G25" s="33">
        <f t="shared" si="0"/>
        <v>2.7400000000000091</v>
      </c>
      <c r="H25" s="188">
        <v>177.26</v>
      </c>
      <c r="I25" s="99">
        <f t="shared" si="1"/>
        <v>150</v>
      </c>
      <c r="J25" s="484">
        <v>225.29</v>
      </c>
    </row>
    <row r="26" spans="1:10" x14ac:dyDescent="0.25">
      <c r="A26" s="503"/>
      <c r="B26" s="39">
        <v>42740</v>
      </c>
      <c r="C26" s="165" t="s">
        <v>225</v>
      </c>
      <c r="D26" s="43" t="s">
        <v>320</v>
      </c>
      <c r="E26" s="189" t="s">
        <v>128</v>
      </c>
      <c r="F26" s="256">
        <v>49.9</v>
      </c>
      <c r="G26" s="33">
        <f t="shared" si="0"/>
        <v>1.8399999999999963</v>
      </c>
      <c r="H26" s="188">
        <v>48.06</v>
      </c>
      <c r="I26" s="99">
        <f t="shared" si="1"/>
        <v>41.583333333333336</v>
      </c>
      <c r="J26" s="486"/>
    </row>
    <row r="27" spans="1:10" x14ac:dyDescent="0.25">
      <c r="A27" s="487">
        <v>42867</v>
      </c>
      <c r="B27" s="435">
        <v>42878</v>
      </c>
      <c r="C27" s="117" t="s">
        <v>461</v>
      </c>
      <c r="D27" s="138" t="s">
        <v>458</v>
      </c>
      <c r="E27" s="35" t="s">
        <v>8</v>
      </c>
      <c r="F27" s="256">
        <v>10</v>
      </c>
      <c r="G27" s="33">
        <f>+F27-H27</f>
        <v>0</v>
      </c>
      <c r="H27" s="99">
        <v>10</v>
      </c>
      <c r="I27" s="99">
        <f t="shared" ref="I27:I34" si="2">+F27/1.2</f>
        <v>8.3333333333333339</v>
      </c>
      <c r="J27" s="484">
        <v>200</v>
      </c>
    </row>
    <row r="28" spans="1:10" x14ac:dyDescent="0.25">
      <c r="A28" s="497"/>
      <c r="B28" s="436"/>
      <c r="C28" s="117" t="s">
        <v>459</v>
      </c>
      <c r="D28" s="43" t="s">
        <v>460</v>
      </c>
      <c r="E28" s="35" t="s">
        <v>8</v>
      </c>
      <c r="F28" s="256">
        <v>70</v>
      </c>
      <c r="G28" s="33">
        <f>+F28-H28</f>
        <v>0</v>
      </c>
      <c r="H28" s="104">
        <v>70</v>
      </c>
      <c r="I28" s="99">
        <f t="shared" si="2"/>
        <v>58.333333333333336</v>
      </c>
      <c r="J28" s="485"/>
    </row>
    <row r="29" spans="1:10" x14ac:dyDescent="0.25">
      <c r="A29" s="497"/>
      <c r="B29" s="436"/>
      <c r="C29" s="62" t="s">
        <v>462</v>
      </c>
      <c r="D29" s="184" t="s">
        <v>334</v>
      </c>
      <c r="E29" s="35" t="s">
        <v>8</v>
      </c>
      <c r="F29" s="254">
        <v>60</v>
      </c>
      <c r="G29" s="33">
        <f>+F29-H29</f>
        <v>0</v>
      </c>
      <c r="H29" s="99">
        <v>60</v>
      </c>
      <c r="I29" s="99">
        <f t="shared" si="2"/>
        <v>50</v>
      </c>
      <c r="J29" s="485"/>
    </row>
    <row r="30" spans="1:10" x14ac:dyDescent="0.25">
      <c r="A30" s="497"/>
      <c r="B30" s="436"/>
      <c r="C30" s="65" t="s">
        <v>385</v>
      </c>
      <c r="D30" s="43" t="s">
        <v>335</v>
      </c>
      <c r="E30" s="35" t="s">
        <v>8</v>
      </c>
      <c r="F30" s="256">
        <v>60</v>
      </c>
      <c r="G30" s="33">
        <f>+F30-H30</f>
        <v>60</v>
      </c>
      <c r="H30" s="104"/>
      <c r="I30" s="99">
        <f t="shared" si="2"/>
        <v>50</v>
      </c>
      <c r="J30" s="486"/>
    </row>
    <row r="31" spans="1:10" ht="15.75" x14ac:dyDescent="0.25">
      <c r="A31" s="488"/>
      <c r="B31" s="437"/>
      <c r="C31" s="260"/>
      <c r="D31" s="43" t="s">
        <v>453</v>
      </c>
      <c r="E31" s="35" t="s">
        <v>8</v>
      </c>
      <c r="F31" s="256">
        <v>600</v>
      </c>
      <c r="G31" s="33">
        <v>0</v>
      </c>
      <c r="H31" s="204">
        <v>600</v>
      </c>
      <c r="I31" s="99">
        <f t="shared" si="2"/>
        <v>500</v>
      </c>
      <c r="J31" s="215">
        <v>600</v>
      </c>
    </row>
    <row r="32" spans="1:10" x14ac:dyDescent="0.25">
      <c r="A32" s="228">
        <v>42870</v>
      </c>
      <c r="B32" s="190">
        <v>42741</v>
      </c>
      <c r="C32" s="126" t="s">
        <v>401</v>
      </c>
      <c r="D32" s="43" t="s">
        <v>379</v>
      </c>
      <c r="E32" s="189" t="s">
        <v>128</v>
      </c>
      <c r="F32" s="256">
        <v>49.9</v>
      </c>
      <c r="G32" s="33">
        <f>+F32-H32</f>
        <v>1.8399999999999963</v>
      </c>
      <c r="H32" s="188">
        <v>48.06</v>
      </c>
      <c r="I32" s="99">
        <f t="shared" si="2"/>
        <v>41.583333333333336</v>
      </c>
      <c r="J32" s="188">
        <v>48.06</v>
      </c>
    </row>
    <row r="33" spans="1:11" x14ac:dyDescent="0.25">
      <c r="A33" s="487">
        <v>42870</v>
      </c>
      <c r="B33" s="39">
        <v>42737</v>
      </c>
      <c r="C33" s="212" t="s">
        <v>377</v>
      </c>
      <c r="D33" s="43" t="s">
        <v>376</v>
      </c>
      <c r="E33" s="218" t="s">
        <v>128</v>
      </c>
      <c r="F33" s="256">
        <v>49.9</v>
      </c>
      <c r="G33" s="33">
        <f>+F33-H33</f>
        <v>1.8399999999999963</v>
      </c>
      <c r="H33" s="215">
        <v>48.06</v>
      </c>
      <c r="I33" s="99">
        <f t="shared" si="2"/>
        <v>41.583333333333336</v>
      </c>
      <c r="J33" s="484">
        <v>96.12</v>
      </c>
    </row>
    <row r="34" spans="1:11" ht="15.75" x14ac:dyDescent="0.25">
      <c r="A34" s="488"/>
      <c r="B34" s="214">
        <v>42737</v>
      </c>
      <c r="C34" s="260" t="s">
        <v>325</v>
      </c>
      <c r="D34" s="43" t="s">
        <v>272</v>
      </c>
      <c r="E34" s="218" t="s">
        <v>128</v>
      </c>
      <c r="F34" s="256">
        <v>49.9</v>
      </c>
      <c r="G34" s="33">
        <f>+F34-H34</f>
        <v>1.8399999999999963</v>
      </c>
      <c r="H34" s="215">
        <v>48.06</v>
      </c>
      <c r="I34" s="99">
        <f t="shared" si="2"/>
        <v>41.583333333333336</v>
      </c>
      <c r="J34" s="486"/>
    </row>
    <row r="35" spans="1:11" x14ac:dyDescent="0.25">
      <c r="A35" s="228">
        <v>42871</v>
      </c>
      <c r="B35" s="217">
        <v>42737</v>
      </c>
      <c r="C35" s="167" t="s">
        <v>138</v>
      </c>
      <c r="D35" s="43" t="s">
        <v>139</v>
      </c>
      <c r="E35" s="35" t="s">
        <v>11</v>
      </c>
      <c r="F35" s="256">
        <v>49.9</v>
      </c>
      <c r="G35" s="213">
        <f t="shared" si="0"/>
        <v>0.89999999999999858</v>
      </c>
      <c r="H35" s="215">
        <v>49</v>
      </c>
      <c r="I35" s="99"/>
      <c r="J35" s="215">
        <v>49.9</v>
      </c>
    </row>
    <row r="36" spans="1:11" x14ac:dyDescent="0.25">
      <c r="A36" s="228">
        <v>42871</v>
      </c>
      <c r="B36" s="39">
        <v>42808</v>
      </c>
      <c r="C36" s="160" t="s">
        <v>317</v>
      </c>
      <c r="D36" s="107" t="s">
        <v>316</v>
      </c>
      <c r="E36" s="218" t="s">
        <v>128</v>
      </c>
      <c r="F36" s="256">
        <v>49.9</v>
      </c>
      <c r="G36" s="33">
        <f t="shared" ref="G36" si="3">+F36-H36</f>
        <v>1.8399999999999963</v>
      </c>
      <c r="H36" s="215">
        <v>48.06</v>
      </c>
      <c r="I36" s="99">
        <f t="shared" ref="I36" si="4">+F36/1.2</f>
        <v>41.583333333333336</v>
      </c>
      <c r="J36" s="215">
        <v>48.06</v>
      </c>
    </row>
    <row r="37" spans="1:11" x14ac:dyDescent="0.25">
      <c r="A37" s="228">
        <v>42871</v>
      </c>
      <c r="B37" s="39">
        <v>42835</v>
      </c>
      <c r="C37" s="107" t="s">
        <v>322</v>
      </c>
      <c r="D37" s="43" t="s">
        <v>382</v>
      </c>
      <c r="E37" s="189" t="s">
        <v>128</v>
      </c>
      <c r="F37" s="256">
        <v>49.9</v>
      </c>
      <c r="G37" s="33">
        <f t="shared" si="0"/>
        <v>1.8399999999999963</v>
      </c>
      <c r="H37" s="188">
        <v>48.06</v>
      </c>
      <c r="I37" s="99">
        <f t="shared" si="1"/>
        <v>41.583333333333336</v>
      </c>
      <c r="J37" s="188">
        <v>48.06</v>
      </c>
      <c r="K37" s="51">
        <v>646.13</v>
      </c>
    </row>
    <row r="38" spans="1:11" x14ac:dyDescent="0.25">
      <c r="A38" s="266">
        <v>42872</v>
      </c>
      <c r="B38" s="39">
        <v>42878</v>
      </c>
      <c r="C38" s="212" t="s">
        <v>469</v>
      </c>
      <c r="D38" s="43" t="s">
        <v>156</v>
      </c>
      <c r="E38" s="35" t="s">
        <v>202</v>
      </c>
      <c r="F38" s="256">
        <v>180</v>
      </c>
      <c r="G38" s="33">
        <f t="shared" ref="G38" si="5">+F38-H38</f>
        <v>0</v>
      </c>
      <c r="H38" s="215">
        <v>180</v>
      </c>
      <c r="I38" s="99">
        <f t="shared" ref="I38" si="6">+F38/1.2</f>
        <v>150</v>
      </c>
      <c r="J38" s="215">
        <v>180</v>
      </c>
      <c r="K38" s="169"/>
    </row>
    <row r="39" spans="1:11" x14ac:dyDescent="0.25">
      <c r="A39" s="266">
        <v>42872</v>
      </c>
      <c r="B39" s="39">
        <v>42836</v>
      </c>
      <c r="C39" s="117" t="s">
        <v>439</v>
      </c>
      <c r="D39" s="62" t="s">
        <v>440</v>
      </c>
      <c r="E39" s="198" t="s">
        <v>128</v>
      </c>
      <c r="F39" s="256">
        <v>49.9</v>
      </c>
      <c r="G39" s="33">
        <f t="shared" si="0"/>
        <v>1.8399999999999963</v>
      </c>
      <c r="H39" s="204">
        <v>48.06</v>
      </c>
      <c r="I39" s="99">
        <f t="shared" si="1"/>
        <v>41.583333333333336</v>
      </c>
      <c r="J39" s="204">
        <v>48.06</v>
      </c>
    </row>
    <row r="40" spans="1:11" x14ac:dyDescent="0.25">
      <c r="A40" s="266">
        <v>42877</v>
      </c>
      <c r="B40" s="39">
        <v>42870</v>
      </c>
      <c r="C40" s="212" t="s">
        <v>448</v>
      </c>
      <c r="D40" s="43" t="s">
        <v>449</v>
      </c>
      <c r="E40" s="198" t="s">
        <v>128</v>
      </c>
      <c r="F40" s="256">
        <v>180</v>
      </c>
      <c r="G40" s="33">
        <f t="shared" si="0"/>
        <v>2.7400000000000091</v>
      </c>
      <c r="H40" s="204">
        <v>177.26</v>
      </c>
      <c r="I40" s="99">
        <f t="shared" si="1"/>
        <v>150</v>
      </c>
      <c r="J40" s="204">
        <v>177.26</v>
      </c>
    </row>
    <row r="41" spans="1:11" x14ac:dyDescent="0.25">
      <c r="A41" s="501">
        <v>42877</v>
      </c>
      <c r="B41" s="39">
        <v>42870</v>
      </c>
      <c r="C41" s="126" t="s">
        <v>447</v>
      </c>
      <c r="D41" s="43" t="s">
        <v>376</v>
      </c>
      <c r="E41" s="198" t="s">
        <v>128</v>
      </c>
      <c r="F41" s="256">
        <v>180</v>
      </c>
      <c r="G41" s="33">
        <f t="shared" si="0"/>
        <v>2.7400000000000091</v>
      </c>
      <c r="H41" s="204">
        <v>177.26</v>
      </c>
      <c r="I41" s="99">
        <f t="shared" si="1"/>
        <v>150</v>
      </c>
      <c r="J41" s="484">
        <v>225.29</v>
      </c>
    </row>
    <row r="42" spans="1:11" ht="15.75" x14ac:dyDescent="0.25">
      <c r="A42" s="502"/>
      <c r="B42" s="39">
        <v>42737</v>
      </c>
      <c r="C42" s="259" t="s">
        <v>289</v>
      </c>
      <c r="D42" s="43" t="s">
        <v>290</v>
      </c>
      <c r="E42" s="198" t="s">
        <v>128</v>
      </c>
      <c r="F42" s="256">
        <v>49.9</v>
      </c>
      <c r="G42" s="33">
        <f t="shared" si="0"/>
        <v>1.8399999999999963</v>
      </c>
      <c r="H42" s="204">
        <v>48.06</v>
      </c>
      <c r="I42" s="99">
        <f t="shared" si="1"/>
        <v>41.583333333333336</v>
      </c>
      <c r="J42" s="486"/>
    </row>
    <row r="43" spans="1:11" x14ac:dyDescent="0.25">
      <c r="A43" s="228">
        <v>42878</v>
      </c>
      <c r="B43" s="39">
        <v>42879</v>
      </c>
      <c r="C43" s="118" t="s">
        <v>471</v>
      </c>
      <c r="D43" s="43" t="s">
        <v>320</v>
      </c>
      <c r="E43" s="35" t="s">
        <v>202</v>
      </c>
      <c r="F43" s="254">
        <v>180</v>
      </c>
      <c r="G43" s="33">
        <f>+F43-H43</f>
        <v>0</v>
      </c>
      <c r="H43" s="99">
        <v>180</v>
      </c>
      <c r="I43" s="99">
        <f>+F43/1.2</f>
        <v>150</v>
      </c>
      <c r="J43" s="99">
        <v>180</v>
      </c>
    </row>
    <row r="44" spans="1:11" x14ac:dyDescent="0.25">
      <c r="A44" s="228">
        <v>42878</v>
      </c>
      <c r="B44" s="217">
        <v>42737</v>
      </c>
      <c r="C44" s="43" t="s">
        <v>157</v>
      </c>
      <c r="D44" s="43" t="s">
        <v>139</v>
      </c>
      <c r="E44" s="35" t="s">
        <v>11</v>
      </c>
      <c r="F44" s="36">
        <v>270</v>
      </c>
      <c r="G44" s="213">
        <f t="shared" ref="G44" si="7">+F44-H44</f>
        <v>0</v>
      </c>
      <c r="H44" s="33">
        <v>270</v>
      </c>
      <c r="I44" s="99">
        <f t="shared" ref="I44" si="8">+F44/1.2</f>
        <v>225</v>
      </c>
      <c r="J44" s="99">
        <v>270</v>
      </c>
    </row>
    <row r="45" spans="1:11" x14ac:dyDescent="0.25">
      <c r="A45" s="265">
        <v>42880</v>
      </c>
      <c r="B45" s="39">
        <v>42878</v>
      </c>
      <c r="C45" s="212" t="s">
        <v>463</v>
      </c>
      <c r="D45" s="62" t="s">
        <v>456</v>
      </c>
      <c r="E45" s="218" t="s">
        <v>128</v>
      </c>
      <c r="F45" s="256">
        <v>49.9</v>
      </c>
      <c r="G45" s="33">
        <f>+F45-H45</f>
        <v>1.8399999999999963</v>
      </c>
      <c r="H45" s="204">
        <v>48.06</v>
      </c>
      <c r="I45" s="99">
        <f>+F45/1.2</f>
        <v>41.583333333333336</v>
      </c>
      <c r="J45" s="215">
        <v>49.9</v>
      </c>
    </row>
    <row r="46" spans="1:11" x14ac:dyDescent="0.25">
      <c r="A46" s="487">
        <v>42881</v>
      </c>
      <c r="B46" s="39">
        <v>42853</v>
      </c>
      <c r="C46" s="62" t="s">
        <v>475</v>
      </c>
      <c r="D46" s="62" t="s">
        <v>25</v>
      </c>
      <c r="E46" s="249" t="s">
        <v>8</v>
      </c>
      <c r="F46" s="222">
        <v>235</v>
      </c>
      <c r="G46" s="33">
        <f>+H46-F46</f>
        <v>0</v>
      </c>
      <c r="H46" s="251">
        <v>235</v>
      </c>
      <c r="I46" s="281">
        <f t="shared" ref="I46:I48" si="9">+F46/1.2</f>
        <v>195.83333333333334</v>
      </c>
      <c r="J46" s="484">
        <v>839</v>
      </c>
    </row>
    <row r="47" spans="1:11" x14ac:dyDescent="0.25">
      <c r="A47" s="504"/>
      <c r="B47" s="279">
        <v>42850</v>
      </c>
      <c r="C47" s="65" t="s">
        <v>426</v>
      </c>
      <c r="D47" s="62" t="s">
        <v>424</v>
      </c>
      <c r="E47" s="249" t="s">
        <v>8</v>
      </c>
      <c r="F47" s="256">
        <v>280</v>
      </c>
      <c r="G47" s="33">
        <f t="shared" ref="G47:G52" si="10">+H47-F47</f>
        <v>0</v>
      </c>
      <c r="H47" s="251">
        <v>280</v>
      </c>
      <c r="I47" s="99">
        <f t="shared" si="9"/>
        <v>233.33333333333334</v>
      </c>
      <c r="J47" s="485"/>
    </row>
    <row r="48" spans="1:11" x14ac:dyDescent="0.25">
      <c r="A48" s="488"/>
      <c r="B48" s="269">
        <v>42852</v>
      </c>
      <c r="C48" s="35" t="s">
        <v>310</v>
      </c>
      <c r="D48" s="43" t="s">
        <v>161</v>
      </c>
      <c r="E48" s="249" t="s">
        <v>8</v>
      </c>
      <c r="F48" s="256">
        <v>324</v>
      </c>
      <c r="G48" s="33">
        <f t="shared" si="10"/>
        <v>0</v>
      </c>
      <c r="H48" s="251">
        <v>324</v>
      </c>
      <c r="I48" s="99">
        <f t="shared" si="9"/>
        <v>270</v>
      </c>
      <c r="J48" s="486"/>
    </row>
    <row r="49" spans="1:101" x14ac:dyDescent="0.25">
      <c r="A49" s="435">
        <v>42881</v>
      </c>
      <c r="B49" s="39">
        <v>42886</v>
      </c>
      <c r="C49" s="126" t="s">
        <v>485</v>
      </c>
      <c r="D49" s="107" t="s">
        <v>460</v>
      </c>
      <c r="E49" s="268" t="s">
        <v>8</v>
      </c>
      <c r="F49" s="280">
        <v>70</v>
      </c>
      <c r="G49" s="33">
        <f t="shared" si="10"/>
        <v>0</v>
      </c>
      <c r="H49" s="99">
        <v>70</v>
      </c>
      <c r="I49" s="99">
        <f>+H49/1.2</f>
        <v>58.333333333333336</v>
      </c>
      <c r="J49" s="484">
        <v>280</v>
      </c>
    </row>
    <row r="50" spans="1:101" x14ac:dyDescent="0.25">
      <c r="A50" s="436"/>
      <c r="B50" s="39">
        <v>42886</v>
      </c>
      <c r="C50" s="118" t="s">
        <v>488</v>
      </c>
      <c r="D50" s="107" t="s">
        <v>483</v>
      </c>
      <c r="E50" s="268" t="s">
        <v>8</v>
      </c>
      <c r="F50" s="280">
        <v>70</v>
      </c>
      <c r="G50" s="33">
        <f t="shared" si="10"/>
        <v>0</v>
      </c>
      <c r="H50" s="99">
        <v>70</v>
      </c>
      <c r="I50" s="99">
        <f>+H50/1.2</f>
        <v>58.333333333333336</v>
      </c>
      <c r="J50" s="485"/>
    </row>
    <row r="51" spans="1:101" x14ac:dyDescent="0.25">
      <c r="A51" s="436"/>
      <c r="B51" s="39">
        <v>42886</v>
      </c>
      <c r="C51" s="118" t="s">
        <v>487</v>
      </c>
      <c r="D51" s="107" t="s">
        <v>484</v>
      </c>
      <c r="E51" s="268" t="s">
        <v>8</v>
      </c>
      <c r="F51" s="280">
        <v>80</v>
      </c>
      <c r="G51" s="33">
        <f t="shared" si="10"/>
        <v>0</v>
      </c>
      <c r="H51" s="99">
        <v>80</v>
      </c>
      <c r="I51" s="99">
        <f t="shared" ref="I51:I52" si="11">+H51/1.2</f>
        <v>66.666666666666671</v>
      </c>
      <c r="J51" s="485"/>
    </row>
    <row r="52" spans="1:101" x14ac:dyDescent="0.25">
      <c r="A52" s="437"/>
      <c r="B52" s="39">
        <v>42886</v>
      </c>
      <c r="C52" s="126" t="s">
        <v>486</v>
      </c>
      <c r="D52" s="107" t="s">
        <v>334</v>
      </c>
      <c r="E52" s="268" t="s">
        <v>8</v>
      </c>
      <c r="F52" s="280">
        <v>60</v>
      </c>
      <c r="G52" s="33">
        <f t="shared" si="10"/>
        <v>0</v>
      </c>
      <c r="H52" s="99">
        <v>60</v>
      </c>
      <c r="I52" s="99">
        <f t="shared" si="11"/>
        <v>50</v>
      </c>
      <c r="J52" s="486"/>
    </row>
    <row r="53" spans="1:101" ht="17.25" x14ac:dyDescent="0.3">
      <c r="A53" s="487">
        <v>42881</v>
      </c>
      <c r="B53" s="39">
        <v>42856</v>
      </c>
      <c r="C53" s="122" t="s">
        <v>477</v>
      </c>
      <c r="D53" s="273" t="s">
        <v>474</v>
      </c>
      <c r="E53" s="249" t="s">
        <v>8</v>
      </c>
      <c r="F53" s="256">
        <v>80</v>
      </c>
      <c r="G53" s="33">
        <f>+H53-F53</f>
        <v>0</v>
      </c>
      <c r="H53" s="251">
        <v>80</v>
      </c>
      <c r="I53" s="99">
        <f>+H53/1.2</f>
        <v>66.666666666666671</v>
      </c>
      <c r="J53" s="484">
        <v>1153</v>
      </c>
    </row>
    <row r="54" spans="1:101" ht="17.25" x14ac:dyDescent="0.3">
      <c r="A54" s="488"/>
      <c r="B54" s="39">
        <v>42737</v>
      </c>
      <c r="C54" s="62" t="s">
        <v>220</v>
      </c>
      <c r="D54" s="273" t="s">
        <v>474</v>
      </c>
      <c r="E54" s="249" t="s">
        <v>8</v>
      </c>
      <c r="F54" s="256">
        <v>1059</v>
      </c>
      <c r="G54" s="33">
        <f>+H54-F54</f>
        <v>0</v>
      </c>
      <c r="H54" s="251">
        <v>1059</v>
      </c>
      <c r="I54" s="99">
        <f>+H54/1.2</f>
        <v>882.5</v>
      </c>
      <c r="J54" s="486"/>
    </row>
    <row r="55" spans="1:101" s="51" customFormat="1" x14ac:dyDescent="0.25">
      <c r="A55" s="265">
        <v>42881</v>
      </c>
      <c r="B55" s="39">
        <v>42786</v>
      </c>
      <c r="C55" s="165" t="s">
        <v>294</v>
      </c>
      <c r="D55" s="43" t="s">
        <v>154</v>
      </c>
      <c r="E55" s="218" t="s">
        <v>128</v>
      </c>
      <c r="F55" s="256">
        <v>49.9</v>
      </c>
      <c r="G55" s="33">
        <f t="shared" ref="G55:G56" si="12">+F55-H55</f>
        <v>1.8399999999999963</v>
      </c>
      <c r="H55" s="215">
        <v>48.06</v>
      </c>
      <c r="I55" s="99">
        <f t="shared" ref="I55:I56" si="13">+F55/1.2</f>
        <v>41.583333333333336</v>
      </c>
      <c r="J55" s="215">
        <v>49.9</v>
      </c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59"/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59"/>
      <c r="CA55" s="59"/>
      <c r="CB55" s="59"/>
      <c r="CC55" s="59"/>
      <c r="CD55" s="59"/>
      <c r="CE55" s="59"/>
      <c r="CF55" s="59"/>
      <c r="CG55" s="59"/>
      <c r="CH55" s="59"/>
      <c r="CI55" s="59"/>
      <c r="CJ55" s="59"/>
      <c r="CK55" s="59"/>
      <c r="CL55" s="59"/>
      <c r="CM55" s="59"/>
      <c r="CN55" s="59"/>
      <c r="CO55" s="59"/>
      <c r="CP55" s="59"/>
      <c r="CQ55" s="59"/>
      <c r="CR55" s="59"/>
      <c r="CS55" s="59"/>
      <c r="CT55" s="59"/>
      <c r="CU55" s="59"/>
      <c r="CV55" s="59"/>
      <c r="CW55" s="59"/>
    </row>
    <row r="56" spans="1:101" x14ac:dyDescent="0.25">
      <c r="A56" s="487">
        <v>42884</v>
      </c>
      <c r="B56" s="217">
        <v>42769</v>
      </c>
      <c r="C56" s="160" t="s">
        <v>297</v>
      </c>
      <c r="D56" s="43" t="s">
        <v>424</v>
      </c>
      <c r="E56" s="218" t="s">
        <v>128</v>
      </c>
      <c r="F56" s="256">
        <v>49.9</v>
      </c>
      <c r="G56" s="213">
        <f t="shared" si="12"/>
        <v>1.8399999999999963</v>
      </c>
      <c r="H56" s="215">
        <v>48.06</v>
      </c>
      <c r="I56" s="99">
        <f t="shared" si="13"/>
        <v>41.583333333333336</v>
      </c>
      <c r="J56" s="484">
        <v>96.12</v>
      </c>
    </row>
    <row r="57" spans="1:101" x14ac:dyDescent="0.25">
      <c r="A57" s="488"/>
      <c r="B57" s="39">
        <v>42878</v>
      </c>
      <c r="C57" s="118" t="s">
        <v>464</v>
      </c>
      <c r="D57" s="43" t="s">
        <v>412</v>
      </c>
      <c r="E57" s="218" t="s">
        <v>128</v>
      </c>
      <c r="F57" s="256">
        <v>49.9</v>
      </c>
      <c r="G57" s="213">
        <f t="shared" ref="G57" si="14">+F57-H57</f>
        <v>1.8399999999999963</v>
      </c>
      <c r="H57" s="215">
        <v>48.06</v>
      </c>
      <c r="I57" s="99">
        <f t="shared" ref="I57" si="15">+F57/1.2</f>
        <v>41.583333333333336</v>
      </c>
      <c r="J57" s="486"/>
    </row>
    <row r="58" spans="1:101" ht="17.25" x14ac:dyDescent="0.3">
      <c r="A58" s="265">
        <v>42884</v>
      </c>
      <c r="B58" s="39">
        <v>42817</v>
      </c>
      <c r="C58" s="65" t="s">
        <v>476</v>
      </c>
      <c r="D58" s="274" t="s">
        <v>474</v>
      </c>
      <c r="E58" s="249" t="s">
        <v>202</v>
      </c>
      <c r="F58" s="254">
        <v>155.9</v>
      </c>
      <c r="G58" s="33">
        <f>+F58-H58</f>
        <v>0</v>
      </c>
      <c r="H58" s="99">
        <v>155.9</v>
      </c>
      <c r="I58" s="99">
        <f>+F58/1.2</f>
        <v>129.91666666666669</v>
      </c>
      <c r="J58" s="99">
        <v>155.9</v>
      </c>
    </row>
    <row r="59" spans="1:101" ht="17.25" customHeight="1" x14ac:dyDescent="0.25">
      <c r="A59" s="265">
        <v>42884</v>
      </c>
      <c r="B59" s="489" t="s">
        <v>478</v>
      </c>
      <c r="C59" s="490"/>
      <c r="D59" s="491"/>
      <c r="E59" s="249" t="s">
        <v>8</v>
      </c>
      <c r="F59" s="256">
        <v>1200</v>
      </c>
      <c r="G59" s="248">
        <f>+F59-H59</f>
        <v>0</v>
      </c>
      <c r="H59" s="251">
        <v>1200</v>
      </c>
      <c r="I59" s="99">
        <f>+F59/1.2</f>
        <v>1000</v>
      </c>
      <c r="J59" s="251">
        <v>1200</v>
      </c>
    </row>
    <row r="60" spans="1:101" ht="17.25" x14ac:dyDescent="0.3">
      <c r="A60" s="265">
        <v>42884</v>
      </c>
      <c r="B60" s="39">
        <v>42878</v>
      </c>
      <c r="C60" s="275" t="s">
        <v>466</v>
      </c>
      <c r="D60" s="264" t="s">
        <v>470</v>
      </c>
      <c r="E60" s="218" t="s">
        <v>128</v>
      </c>
      <c r="F60" s="256">
        <v>49.9</v>
      </c>
      <c r="G60" s="213">
        <f t="shared" ref="G60:G68" si="16">+F60-H60</f>
        <v>1.8399999999999963</v>
      </c>
      <c r="H60" s="215">
        <v>48.06</v>
      </c>
      <c r="I60" s="99">
        <f t="shared" ref="I60:I68" si="17">+F60/1.2</f>
        <v>41.583333333333336</v>
      </c>
      <c r="J60" s="215">
        <v>49.9</v>
      </c>
    </row>
    <row r="61" spans="1:101" x14ac:dyDescent="0.25">
      <c r="A61" s="487">
        <v>42885</v>
      </c>
      <c r="B61" s="39">
        <v>42817</v>
      </c>
      <c r="C61" s="126" t="s">
        <v>353</v>
      </c>
      <c r="D61" s="43" t="s">
        <v>287</v>
      </c>
      <c r="E61" s="35" t="s">
        <v>128</v>
      </c>
      <c r="F61" s="254">
        <v>49.9</v>
      </c>
      <c r="G61" s="33">
        <f>+F61-H61</f>
        <v>1.8399999999999963</v>
      </c>
      <c r="H61" s="251">
        <v>48.06</v>
      </c>
      <c r="I61" s="99">
        <f>+F61/1.2</f>
        <v>41.583333333333336</v>
      </c>
      <c r="J61" s="484">
        <v>369.47</v>
      </c>
    </row>
    <row r="62" spans="1:101" x14ac:dyDescent="0.25">
      <c r="A62" s="497"/>
      <c r="B62" s="39">
        <v>42789</v>
      </c>
      <c r="C62" s="126" t="s">
        <v>299</v>
      </c>
      <c r="D62" s="210" t="s">
        <v>300</v>
      </c>
      <c r="E62" s="35" t="s">
        <v>128</v>
      </c>
      <c r="F62" s="254">
        <v>49.9</v>
      </c>
      <c r="G62" s="33">
        <f t="shared" ref="G62:G63" si="18">+F62-H62</f>
        <v>1.8399999999999963</v>
      </c>
      <c r="H62" s="251">
        <v>48.06</v>
      </c>
      <c r="I62" s="99">
        <f t="shared" ref="I62:I63" si="19">+F62/1.2</f>
        <v>41.583333333333336</v>
      </c>
      <c r="J62" s="485"/>
    </row>
    <row r="63" spans="1:101" x14ac:dyDescent="0.25">
      <c r="A63" s="497"/>
      <c r="B63" s="39">
        <v>42791</v>
      </c>
      <c r="C63" s="107" t="s">
        <v>301</v>
      </c>
      <c r="D63" s="138" t="s">
        <v>127</v>
      </c>
      <c r="E63" s="35" t="s">
        <v>128</v>
      </c>
      <c r="F63" s="254">
        <v>49.9</v>
      </c>
      <c r="G63" s="33">
        <f t="shared" si="18"/>
        <v>1.8399999999999963</v>
      </c>
      <c r="H63" s="251">
        <v>48.06</v>
      </c>
      <c r="I63" s="99">
        <f t="shared" si="19"/>
        <v>41.583333333333336</v>
      </c>
      <c r="J63" s="485"/>
    </row>
    <row r="64" spans="1:101" ht="17.25" x14ac:dyDescent="0.3">
      <c r="A64" s="497"/>
      <c r="B64" s="39">
        <v>42737</v>
      </c>
      <c r="C64" s="62" t="s">
        <v>220</v>
      </c>
      <c r="D64" s="273" t="s">
        <v>474</v>
      </c>
      <c r="E64" s="35" t="s">
        <v>128</v>
      </c>
      <c r="F64" s="254">
        <v>49.9</v>
      </c>
      <c r="G64" s="33">
        <f t="shared" ref="G64" si="20">+F64-H64</f>
        <v>1.8399999999999963</v>
      </c>
      <c r="H64" s="251">
        <v>48.06</v>
      </c>
      <c r="I64" s="99">
        <f t="shared" ref="I64" si="21">+F64/1.2</f>
        <v>41.583333333333336</v>
      </c>
      <c r="J64" s="485"/>
    </row>
    <row r="65" spans="1:77" s="183" customFormat="1" x14ac:dyDescent="0.25">
      <c r="A65" s="488"/>
      <c r="B65" s="39">
        <v>42878</v>
      </c>
      <c r="C65" s="117" t="s">
        <v>467</v>
      </c>
      <c r="D65" s="62" t="s">
        <v>468</v>
      </c>
      <c r="E65" s="218" t="s">
        <v>128</v>
      </c>
      <c r="F65" s="256">
        <v>180</v>
      </c>
      <c r="G65" s="33">
        <f t="shared" si="16"/>
        <v>2.7400000000000091</v>
      </c>
      <c r="H65" s="215">
        <v>177.26</v>
      </c>
      <c r="I65" s="99">
        <f t="shared" si="17"/>
        <v>150</v>
      </c>
      <c r="J65" s="486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59"/>
      <c r="AO65" s="59"/>
      <c r="AP65" s="59"/>
      <c r="AQ65" s="59"/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59"/>
      <c r="BD65" s="59"/>
      <c r="BE65" s="59"/>
      <c r="BF65" s="59"/>
      <c r="BG65" s="59"/>
      <c r="BH65" s="59"/>
      <c r="BI65" s="59"/>
      <c r="BJ65" s="59"/>
      <c r="BK65" s="59"/>
      <c r="BL65" s="59"/>
      <c r="BM65" s="59"/>
      <c r="BN65" s="59"/>
      <c r="BO65" s="59"/>
      <c r="BP65" s="59"/>
      <c r="BQ65" s="59"/>
      <c r="BR65" s="59"/>
      <c r="BS65" s="59"/>
      <c r="BT65" s="59"/>
      <c r="BU65" s="59"/>
      <c r="BV65" s="59"/>
      <c r="BW65" s="59"/>
      <c r="BX65" s="59"/>
      <c r="BY65" s="59"/>
    </row>
    <row r="66" spans="1:77" s="183" customFormat="1" x14ac:dyDescent="0.25">
      <c r="A66" s="267">
        <v>42885</v>
      </c>
      <c r="B66" s="39">
        <v>42878</v>
      </c>
      <c r="C66" s="117" t="s">
        <v>457</v>
      </c>
      <c r="D66" s="62" t="s">
        <v>456</v>
      </c>
      <c r="E66" s="218" t="s">
        <v>202</v>
      </c>
      <c r="F66" s="256">
        <v>435</v>
      </c>
      <c r="G66" s="33">
        <f>+F66-H66</f>
        <v>0</v>
      </c>
      <c r="H66" s="99">
        <f>+F66</f>
        <v>435</v>
      </c>
      <c r="I66" s="99">
        <f>+F66/1.2</f>
        <v>362.5</v>
      </c>
      <c r="J66" s="215">
        <v>435</v>
      </c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59"/>
      <c r="AO66" s="59"/>
      <c r="AP66" s="59"/>
      <c r="AQ66" s="59"/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59"/>
      <c r="BD66" s="59"/>
      <c r="BE66" s="59"/>
      <c r="BF66" s="59"/>
      <c r="BG66" s="59"/>
      <c r="BH66" s="59"/>
      <c r="BI66" s="59"/>
      <c r="BJ66" s="59"/>
      <c r="BK66" s="59"/>
      <c r="BL66" s="59"/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</row>
    <row r="67" spans="1:77" x14ac:dyDescent="0.25">
      <c r="A67" s="265">
        <v>42886</v>
      </c>
      <c r="B67" s="39">
        <v>42849</v>
      </c>
      <c r="C67" s="122" t="s">
        <v>472</v>
      </c>
      <c r="D67" s="184" t="s">
        <v>473</v>
      </c>
      <c r="E67" s="249" t="s">
        <v>128</v>
      </c>
      <c r="F67" s="256">
        <v>49.9</v>
      </c>
      <c r="G67" s="33">
        <f t="shared" si="16"/>
        <v>1.8399999999999963</v>
      </c>
      <c r="H67" s="251">
        <v>48.06</v>
      </c>
      <c r="I67" s="99">
        <f t="shared" si="17"/>
        <v>41.583333333333336</v>
      </c>
      <c r="J67" s="251">
        <v>48.06</v>
      </c>
    </row>
    <row r="68" spans="1:77" x14ac:dyDescent="0.25">
      <c r="A68" s="265">
        <v>42886</v>
      </c>
      <c r="B68" s="39">
        <v>42887</v>
      </c>
      <c r="C68" s="107" t="s">
        <v>479</v>
      </c>
      <c r="D68" s="252" t="s">
        <v>136</v>
      </c>
      <c r="E68" s="35" t="s">
        <v>202</v>
      </c>
      <c r="F68" s="250">
        <v>449</v>
      </c>
      <c r="G68" s="248">
        <f t="shared" si="16"/>
        <v>0</v>
      </c>
      <c r="H68" s="248">
        <v>449</v>
      </c>
      <c r="I68" s="99">
        <f t="shared" si="17"/>
        <v>374.16666666666669</v>
      </c>
      <c r="J68" s="106">
        <v>449</v>
      </c>
    </row>
    <row r="69" spans="1:77" x14ac:dyDescent="0.25">
      <c r="A69" s="265">
        <v>42886</v>
      </c>
      <c r="B69" s="39">
        <v>42887</v>
      </c>
      <c r="C69" s="212" t="s">
        <v>481</v>
      </c>
      <c r="D69" s="59" t="s">
        <v>480</v>
      </c>
      <c r="E69" s="35" t="s">
        <v>202</v>
      </c>
      <c r="F69" s="254">
        <v>180</v>
      </c>
      <c r="G69" s="33">
        <f>+F69-H69</f>
        <v>0</v>
      </c>
      <c r="H69" s="99">
        <v>180</v>
      </c>
      <c r="I69" s="99">
        <f>+F69/1.2</f>
        <v>150</v>
      </c>
      <c r="J69" s="99">
        <v>180</v>
      </c>
    </row>
    <row r="70" spans="1:77" x14ac:dyDescent="0.25">
      <c r="A70" s="270">
        <v>42886</v>
      </c>
      <c r="B70" s="39">
        <v>42825</v>
      </c>
      <c r="C70" s="118" t="s">
        <v>482</v>
      </c>
      <c r="D70" s="43" t="s">
        <v>178</v>
      </c>
      <c r="E70" s="35" t="s">
        <v>11</v>
      </c>
      <c r="F70" s="276">
        <v>400</v>
      </c>
      <c r="G70" s="33">
        <f t="shared" ref="G70:G71" si="22">+F70-H70</f>
        <v>0</v>
      </c>
      <c r="H70" s="33">
        <v>400</v>
      </c>
      <c r="I70" s="33">
        <f t="shared" ref="I70:I71" si="23">+F70/1.2</f>
        <v>333.33333333333337</v>
      </c>
      <c r="J70" s="484">
        <v>449</v>
      </c>
    </row>
    <row r="71" spans="1:77" x14ac:dyDescent="0.25">
      <c r="A71" s="270">
        <v>42886</v>
      </c>
      <c r="B71" s="39">
        <v>42774</v>
      </c>
      <c r="C71" s="165" t="s">
        <v>369</v>
      </c>
      <c r="D71" s="43" t="s">
        <v>178</v>
      </c>
      <c r="E71" s="35" t="s">
        <v>11</v>
      </c>
      <c r="F71" s="277">
        <v>49.9</v>
      </c>
      <c r="G71" s="33">
        <f t="shared" si="22"/>
        <v>0</v>
      </c>
      <c r="H71" s="33">
        <v>49.9</v>
      </c>
      <c r="I71" s="33">
        <f t="shared" si="23"/>
        <v>41.583333333333336</v>
      </c>
      <c r="J71" s="486"/>
    </row>
    <row r="72" spans="1:77" x14ac:dyDescent="0.25">
      <c r="A72" s="147"/>
      <c r="B72" s="39"/>
      <c r="C72" s="167"/>
      <c r="D72" s="43"/>
      <c r="E72" s="152"/>
      <c r="F72" s="256"/>
      <c r="G72" s="33">
        <f t="shared" si="0"/>
        <v>0</v>
      </c>
      <c r="H72" s="99"/>
      <c r="I72" s="99">
        <f t="shared" si="1"/>
        <v>0</v>
      </c>
      <c r="J72" s="149"/>
    </row>
    <row r="73" spans="1:77" x14ac:dyDescent="0.25">
      <c r="A73" s="258"/>
      <c r="B73" s="271"/>
      <c r="C73" s="118"/>
      <c r="D73" s="43"/>
      <c r="E73" s="257"/>
      <c r="F73" s="254"/>
      <c r="G73" s="33">
        <f t="shared" si="0"/>
        <v>0</v>
      </c>
      <c r="H73" s="99"/>
      <c r="I73" s="99">
        <f t="shared" si="1"/>
        <v>0</v>
      </c>
      <c r="J73" s="216"/>
    </row>
    <row r="74" spans="1:77" x14ac:dyDescent="0.25">
      <c r="A74" s="258"/>
      <c r="B74" s="272"/>
      <c r="C74" s="126"/>
      <c r="D74" s="185"/>
      <c r="E74" s="257"/>
      <c r="F74" s="254"/>
      <c r="G74" s="33">
        <f t="shared" si="0"/>
        <v>0</v>
      </c>
      <c r="H74" s="99"/>
      <c r="I74" s="99">
        <f t="shared" si="1"/>
        <v>0</v>
      </c>
      <c r="J74" s="216"/>
    </row>
    <row r="75" spans="1:77" x14ac:dyDescent="0.25">
      <c r="A75" s="258"/>
      <c r="B75" s="272"/>
      <c r="C75" s="35"/>
      <c r="D75" s="43"/>
      <c r="E75" s="257"/>
      <c r="F75" s="254"/>
      <c r="G75" s="33">
        <f t="shared" si="0"/>
        <v>0</v>
      </c>
      <c r="H75" s="99"/>
      <c r="I75" s="99">
        <f t="shared" si="1"/>
        <v>0</v>
      </c>
      <c r="J75" s="216"/>
    </row>
    <row r="76" spans="1:77" x14ac:dyDescent="0.25">
      <c r="A76" s="258"/>
      <c r="B76" s="272"/>
      <c r="C76" s="126"/>
      <c r="D76" s="43"/>
      <c r="E76" s="257"/>
      <c r="F76" s="254"/>
      <c r="G76" s="33">
        <f t="shared" si="0"/>
        <v>0</v>
      </c>
      <c r="H76" s="99"/>
      <c r="I76" s="99">
        <f t="shared" si="1"/>
        <v>0</v>
      </c>
      <c r="J76" s="216"/>
    </row>
    <row r="77" spans="1:77" x14ac:dyDescent="0.25">
      <c r="A77" s="258"/>
      <c r="B77" s="272"/>
      <c r="C77" s="126"/>
      <c r="D77" s="43"/>
      <c r="E77" s="257"/>
      <c r="F77" s="254"/>
      <c r="G77" s="33">
        <f t="shared" si="0"/>
        <v>0</v>
      </c>
      <c r="H77" s="99"/>
      <c r="I77" s="99">
        <f t="shared" si="1"/>
        <v>0</v>
      </c>
      <c r="J77" s="216"/>
    </row>
    <row r="78" spans="1:77" x14ac:dyDescent="0.25">
      <c r="A78" s="258"/>
      <c r="B78" s="271"/>
      <c r="C78" s="126"/>
      <c r="D78" s="43"/>
      <c r="E78" s="257"/>
      <c r="F78" s="254"/>
      <c r="G78" s="33">
        <f t="shared" si="0"/>
        <v>0</v>
      </c>
      <c r="H78" s="99"/>
      <c r="I78" s="99">
        <f t="shared" si="1"/>
        <v>0</v>
      </c>
      <c r="J78" s="216"/>
    </row>
    <row r="79" spans="1:77" x14ac:dyDescent="0.25">
      <c r="A79" s="258"/>
      <c r="B79" s="272"/>
      <c r="C79" s="107"/>
      <c r="D79" s="43"/>
      <c r="E79" s="257"/>
      <c r="F79" s="254"/>
      <c r="G79" s="33">
        <f t="shared" si="0"/>
        <v>0</v>
      </c>
      <c r="H79" s="99">
        <v>0</v>
      </c>
      <c r="I79" s="99">
        <f t="shared" si="1"/>
        <v>0</v>
      </c>
      <c r="J79" s="216"/>
    </row>
    <row r="80" spans="1:77" x14ac:dyDescent="0.25">
      <c r="A80" s="258"/>
      <c r="B80" s="272"/>
      <c r="C80" s="35"/>
      <c r="D80" s="43"/>
      <c r="E80" s="257"/>
      <c r="F80" s="254"/>
      <c r="G80" s="33">
        <f t="shared" si="0"/>
        <v>0</v>
      </c>
      <c r="H80" s="99"/>
      <c r="I80" s="99">
        <f t="shared" si="1"/>
        <v>0</v>
      </c>
      <c r="J80" s="216"/>
    </row>
    <row r="81" spans="1:15" x14ac:dyDescent="0.25">
      <c r="A81" s="147"/>
      <c r="B81" s="43"/>
      <c r="C81" s="35"/>
      <c r="D81" s="43"/>
      <c r="E81" s="35"/>
      <c r="F81" s="254"/>
      <c r="G81" s="33">
        <f t="shared" si="0"/>
        <v>0</v>
      </c>
      <c r="H81" s="99"/>
      <c r="I81" s="99">
        <f t="shared" si="1"/>
        <v>0</v>
      </c>
      <c r="J81" s="148"/>
    </row>
    <row r="82" spans="1:15" x14ac:dyDescent="0.25">
      <c r="A82" s="147"/>
      <c r="B82" s="43"/>
      <c r="C82" s="35"/>
      <c r="D82" s="43"/>
      <c r="E82" s="35"/>
      <c r="F82" s="254"/>
      <c r="G82" s="33">
        <f t="shared" si="0"/>
        <v>0</v>
      </c>
      <c r="H82" s="99"/>
      <c r="I82" s="99">
        <f t="shared" si="1"/>
        <v>0</v>
      </c>
      <c r="J82" s="148"/>
    </row>
    <row r="83" spans="1:15" x14ac:dyDescent="0.25">
      <c r="A83" s="147"/>
    </row>
    <row r="84" spans="1:15" x14ac:dyDescent="0.25">
      <c r="E84" s="51" t="s">
        <v>124</v>
      </c>
      <c r="F84" s="222">
        <f>+SUM(F6:F82)</f>
        <v>10799.799999999997</v>
      </c>
      <c r="G84" s="52">
        <f>+SUM(G6:G82)</f>
        <v>127.96000000000006</v>
      </c>
      <c r="H84" s="52">
        <f>+SUM(H6:H82)</f>
        <v>10671.839999999997</v>
      </c>
      <c r="I84" s="222">
        <f>+SUM(I6:I82)</f>
        <v>8958.25</v>
      </c>
      <c r="J84" s="410">
        <f>+I9+I12+I18+I19+I21+I25+I38+I40+I41+I43+I46+I44+I47+I48+I65+I66+I69</f>
        <v>3209.1666666666665</v>
      </c>
    </row>
    <row r="86" spans="1:15" x14ac:dyDescent="0.25">
      <c r="E86" s="51" t="s">
        <v>125</v>
      </c>
      <c r="F86" s="222"/>
      <c r="G86" s="51"/>
      <c r="H86" s="53">
        <f>+H84-I84</f>
        <v>1713.5899999999965</v>
      </c>
      <c r="I86" s="222"/>
    </row>
    <row r="87" spans="1:15" x14ac:dyDescent="0.25">
      <c r="E87" s="261" t="s">
        <v>465</v>
      </c>
      <c r="F87" s="262"/>
      <c r="G87" s="261"/>
      <c r="H87" s="263"/>
      <c r="I87" s="262"/>
    </row>
    <row r="93" spans="1:15" ht="15.75" thickBot="1" x14ac:dyDescent="0.3">
      <c r="E93" s="220"/>
      <c r="F93" s="59"/>
      <c r="I93" s="59"/>
      <c r="J93" s="220"/>
      <c r="O93" s="220"/>
    </row>
    <row r="94" spans="1:15" ht="15.75" thickBot="1" x14ac:dyDescent="0.3">
      <c r="D94" s="278"/>
      <c r="E94" s="25"/>
      <c r="F94" s="25"/>
      <c r="G94" s="25"/>
      <c r="H94" s="26"/>
      <c r="I94" s="59"/>
      <c r="J94" s="220"/>
      <c r="O94" s="220"/>
    </row>
    <row r="95" spans="1:15" x14ac:dyDescent="0.25">
      <c r="E95" s="220"/>
      <c r="F95" s="59"/>
      <c r="I95" s="59"/>
      <c r="J95" s="220"/>
      <c r="O95" s="220"/>
    </row>
    <row r="96" spans="1:15" x14ac:dyDescent="0.25">
      <c r="E96" s="220"/>
      <c r="F96" s="59"/>
      <c r="I96" s="59"/>
      <c r="J96" s="220"/>
      <c r="O96" s="220"/>
    </row>
    <row r="97" spans="5:15" x14ac:dyDescent="0.25">
      <c r="E97" s="220"/>
      <c r="F97" s="59"/>
      <c r="I97" s="59"/>
      <c r="J97" s="220"/>
      <c r="O97" s="220"/>
    </row>
    <row r="98" spans="5:15" x14ac:dyDescent="0.25">
      <c r="E98" s="220"/>
      <c r="F98" s="59"/>
      <c r="I98" s="59"/>
      <c r="J98" s="220"/>
      <c r="O98" s="220"/>
    </row>
    <row r="99" spans="5:15" x14ac:dyDescent="0.25">
      <c r="E99" s="220"/>
      <c r="F99" s="59"/>
      <c r="I99" s="59"/>
      <c r="J99" s="220"/>
      <c r="O99" s="220"/>
    </row>
    <row r="100" spans="5:15" x14ac:dyDescent="0.25">
      <c r="E100" s="220"/>
      <c r="F100" s="59"/>
      <c r="I100" s="59"/>
      <c r="J100" s="220"/>
      <c r="O100" s="220"/>
    </row>
    <row r="101" spans="5:15" x14ac:dyDescent="0.25">
      <c r="E101" s="220"/>
      <c r="F101" s="59"/>
      <c r="I101" s="59"/>
      <c r="J101" s="220"/>
      <c r="O101" s="220"/>
    </row>
    <row r="102" spans="5:15" x14ac:dyDescent="0.25">
      <c r="E102" s="220"/>
      <c r="F102" s="59"/>
      <c r="I102" s="59"/>
      <c r="J102" s="220"/>
      <c r="O102" s="220"/>
    </row>
    <row r="103" spans="5:15" x14ac:dyDescent="0.25">
      <c r="E103" s="220"/>
      <c r="F103" s="59"/>
      <c r="I103" s="59"/>
      <c r="J103" s="220"/>
      <c r="O103" s="220"/>
    </row>
    <row r="104" spans="5:15" x14ac:dyDescent="0.25">
      <c r="E104" s="220"/>
      <c r="F104" s="59"/>
      <c r="I104" s="59"/>
      <c r="J104" s="220"/>
      <c r="O104" s="220"/>
    </row>
    <row r="105" spans="5:15" x14ac:dyDescent="0.25">
      <c r="E105" s="220"/>
      <c r="F105" s="59"/>
      <c r="I105" s="59"/>
      <c r="J105" s="220"/>
      <c r="O105" s="220"/>
    </row>
    <row r="106" spans="5:15" x14ac:dyDescent="0.25">
      <c r="E106" s="220"/>
      <c r="F106" s="59"/>
      <c r="I106" s="59"/>
      <c r="J106" s="220"/>
      <c r="O106" s="220"/>
    </row>
    <row r="107" spans="5:15" x14ac:dyDescent="0.25">
      <c r="E107" s="220"/>
      <c r="F107" s="59"/>
      <c r="I107" s="59"/>
      <c r="J107" s="220"/>
      <c r="O107" s="220"/>
    </row>
    <row r="108" spans="5:15" x14ac:dyDescent="0.25">
      <c r="E108" s="220"/>
      <c r="F108" s="59"/>
      <c r="I108" s="59"/>
      <c r="J108" s="220"/>
      <c r="O108" s="220"/>
    </row>
    <row r="109" spans="5:15" x14ac:dyDescent="0.25">
      <c r="E109" s="220"/>
      <c r="F109" s="59"/>
      <c r="I109" s="59"/>
      <c r="J109" s="220"/>
      <c r="O109" s="220"/>
    </row>
    <row r="110" spans="5:15" x14ac:dyDescent="0.25">
      <c r="E110" s="220"/>
      <c r="F110" s="59"/>
      <c r="I110" s="59"/>
      <c r="J110" s="220"/>
      <c r="O110" s="220"/>
    </row>
    <row r="111" spans="5:15" x14ac:dyDescent="0.25">
      <c r="E111" s="220"/>
      <c r="F111" s="59"/>
      <c r="I111" s="59"/>
      <c r="J111" s="220"/>
      <c r="O111" s="220"/>
    </row>
    <row r="112" spans="5:15" x14ac:dyDescent="0.25">
      <c r="E112" s="220"/>
      <c r="F112" s="59"/>
      <c r="I112" s="59"/>
      <c r="J112" s="220"/>
      <c r="O112" s="220"/>
    </row>
    <row r="113" spans="5:15" x14ac:dyDescent="0.25">
      <c r="E113" s="220"/>
      <c r="F113" s="59"/>
      <c r="I113" s="59"/>
      <c r="J113" s="220"/>
      <c r="O113" s="220"/>
    </row>
    <row r="114" spans="5:15" x14ac:dyDescent="0.25">
      <c r="E114" s="220"/>
      <c r="F114" s="59"/>
      <c r="I114" s="59"/>
      <c r="J114" s="220"/>
      <c r="O114" s="220"/>
    </row>
    <row r="115" spans="5:15" x14ac:dyDescent="0.25">
      <c r="E115" s="220"/>
      <c r="F115" s="59"/>
      <c r="I115" s="59"/>
      <c r="J115" s="220"/>
      <c r="O115" s="220"/>
    </row>
    <row r="116" spans="5:15" x14ac:dyDescent="0.25">
      <c r="E116" s="220"/>
      <c r="F116" s="59"/>
      <c r="I116" s="59"/>
      <c r="J116" s="220"/>
      <c r="O116" s="220"/>
    </row>
    <row r="117" spans="5:15" x14ac:dyDescent="0.25">
      <c r="E117" s="220"/>
      <c r="F117" s="59"/>
      <c r="I117" s="59"/>
      <c r="J117" s="220"/>
      <c r="O117" s="220"/>
    </row>
    <row r="118" spans="5:15" x14ac:dyDescent="0.25">
      <c r="E118" s="220"/>
      <c r="F118" s="59"/>
      <c r="I118" s="59"/>
      <c r="J118" s="220"/>
      <c r="O118" s="220"/>
    </row>
    <row r="119" spans="5:15" x14ac:dyDescent="0.25">
      <c r="E119" s="220"/>
      <c r="F119" s="59"/>
      <c r="I119" s="59"/>
      <c r="J119" s="220"/>
      <c r="O119" s="220"/>
    </row>
    <row r="120" spans="5:15" x14ac:dyDescent="0.25">
      <c r="E120" s="220"/>
      <c r="F120" s="59"/>
      <c r="I120" s="59"/>
      <c r="J120" s="220"/>
      <c r="O120" s="220"/>
    </row>
    <row r="121" spans="5:15" x14ac:dyDescent="0.25">
      <c r="E121" s="220"/>
      <c r="F121" s="59"/>
      <c r="I121" s="59"/>
      <c r="J121" s="220"/>
      <c r="O121" s="220"/>
    </row>
    <row r="122" spans="5:15" x14ac:dyDescent="0.25">
      <c r="E122" s="220"/>
      <c r="F122" s="59"/>
      <c r="I122" s="59"/>
      <c r="J122" s="220"/>
      <c r="O122" s="220"/>
    </row>
    <row r="123" spans="5:15" x14ac:dyDescent="0.25">
      <c r="E123" s="220"/>
      <c r="F123" s="59"/>
      <c r="I123" s="59"/>
      <c r="J123" s="220"/>
      <c r="O123" s="220"/>
    </row>
    <row r="124" spans="5:15" x14ac:dyDescent="0.25">
      <c r="E124" s="220"/>
      <c r="F124" s="59"/>
      <c r="I124" s="59"/>
      <c r="J124" s="220"/>
      <c r="O124" s="220"/>
    </row>
    <row r="125" spans="5:15" x14ac:dyDescent="0.25">
      <c r="E125" s="220"/>
      <c r="F125" s="59"/>
      <c r="I125" s="59"/>
      <c r="J125" s="220"/>
      <c r="O125" s="220"/>
    </row>
    <row r="126" spans="5:15" x14ac:dyDescent="0.25">
      <c r="E126" s="220"/>
      <c r="F126" s="59"/>
      <c r="I126" s="59"/>
      <c r="J126" s="220"/>
      <c r="O126" s="220"/>
    </row>
    <row r="127" spans="5:15" x14ac:dyDescent="0.25">
      <c r="E127" s="220"/>
      <c r="F127" s="59"/>
      <c r="I127" s="59"/>
      <c r="J127" s="220"/>
      <c r="O127" s="220"/>
    </row>
    <row r="128" spans="5:15" x14ac:dyDescent="0.25">
      <c r="E128" s="220"/>
      <c r="F128" s="59"/>
      <c r="I128" s="59"/>
      <c r="J128" s="220"/>
      <c r="O128" s="220"/>
    </row>
    <row r="129" spans="5:15" x14ac:dyDescent="0.25">
      <c r="E129" s="220"/>
      <c r="F129" s="59"/>
      <c r="I129" s="59"/>
      <c r="J129" s="220"/>
      <c r="O129" s="220"/>
    </row>
    <row r="130" spans="5:15" x14ac:dyDescent="0.25">
      <c r="E130" s="220"/>
      <c r="F130" s="59"/>
      <c r="I130" s="59"/>
      <c r="J130" s="220"/>
      <c r="O130" s="220"/>
    </row>
    <row r="131" spans="5:15" x14ac:dyDescent="0.25">
      <c r="E131" s="220"/>
      <c r="F131" s="59"/>
      <c r="I131" s="59"/>
      <c r="J131" s="220"/>
      <c r="O131" s="220"/>
    </row>
    <row r="132" spans="5:15" x14ac:dyDescent="0.25">
      <c r="E132" s="220"/>
      <c r="F132" s="59"/>
      <c r="I132" s="59"/>
      <c r="J132" s="220"/>
      <c r="O132" s="220"/>
    </row>
    <row r="133" spans="5:15" x14ac:dyDescent="0.25">
      <c r="E133" s="220"/>
      <c r="F133" s="59"/>
      <c r="I133" s="59"/>
      <c r="J133" s="220"/>
      <c r="O133" s="220"/>
    </row>
    <row r="134" spans="5:15" x14ac:dyDescent="0.25">
      <c r="E134" s="220"/>
      <c r="F134" s="59"/>
      <c r="I134" s="59"/>
      <c r="J134" s="220"/>
      <c r="O134" s="220"/>
    </row>
    <row r="135" spans="5:15" x14ac:dyDescent="0.25">
      <c r="E135" s="220"/>
      <c r="F135" s="59"/>
      <c r="I135" s="59"/>
      <c r="J135" s="220"/>
      <c r="O135" s="220"/>
    </row>
    <row r="136" spans="5:15" x14ac:dyDescent="0.25">
      <c r="E136" s="220"/>
      <c r="F136" s="59"/>
      <c r="I136" s="59"/>
      <c r="J136" s="220"/>
      <c r="O136" s="220"/>
    </row>
    <row r="137" spans="5:15" x14ac:dyDescent="0.25">
      <c r="E137" s="220"/>
      <c r="F137" s="59"/>
      <c r="I137" s="59"/>
      <c r="J137" s="220"/>
      <c r="O137" s="220"/>
    </row>
    <row r="138" spans="5:15" x14ac:dyDescent="0.25">
      <c r="E138" s="220"/>
      <c r="F138" s="59"/>
      <c r="I138" s="59"/>
      <c r="J138" s="220"/>
      <c r="O138" s="220"/>
    </row>
    <row r="139" spans="5:15" x14ac:dyDescent="0.25">
      <c r="E139" s="220"/>
      <c r="F139" s="59"/>
      <c r="I139" s="59"/>
      <c r="J139" s="220"/>
      <c r="O139" s="220"/>
    </row>
    <row r="140" spans="5:15" x14ac:dyDescent="0.25">
      <c r="E140" s="220"/>
      <c r="F140" s="59"/>
      <c r="I140" s="59"/>
      <c r="J140" s="220"/>
      <c r="O140" s="220"/>
    </row>
    <row r="141" spans="5:15" x14ac:dyDescent="0.25">
      <c r="E141" s="220"/>
      <c r="F141" s="59"/>
      <c r="I141" s="59"/>
      <c r="J141" s="220"/>
      <c r="O141" s="220"/>
    </row>
    <row r="142" spans="5:15" x14ac:dyDescent="0.25">
      <c r="E142" s="220"/>
      <c r="F142" s="59"/>
      <c r="I142" s="59"/>
      <c r="J142" s="220"/>
      <c r="O142" s="220"/>
    </row>
    <row r="143" spans="5:15" x14ac:dyDescent="0.25">
      <c r="E143" s="220"/>
      <c r="F143" s="59"/>
      <c r="I143" s="59"/>
      <c r="J143" s="220"/>
      <c r="O143" s="220"/>
    </row>
    <row r="144" spans="5:15" x14ac:dyDescent="0.25">
      <c r="E144" s="220"/>
      <c r="F144" s="59"/>
      <c r="I144" s="59"/>
      <c r="J144" s="220"/>
      <c r="O144" s="220"/>
    </row>
    <row r="145" spans="5:15" x14ac:dyDescent="0.25">
      <c r="E145" s="220"/>
      <c r="F145" s="59"/>
      <c r="I145" s="59"/>
      <c r="J145" s="220"/>
      <c r="O145" s="220"/>
    </row>
    <row r="146" spans="5:15" x14ac:dyDescent="0.25">
      <c r="E146" s="220"/>
      <c r="F146" s="59"/>
      <c r="I146" s="59"/>
      <c r="J146" s="220"/>
      <c r="O146" s="220"/>
    </row>
    <row r="147" spans="5:15" x14ac:dyDescent="0.25">
      <c r="E147" s="220"/>
      <c r="F147" s="59"/>
      <c r="I147" s="59"/>
      <c r="J147" s="220"/>
      <c r="O147" s="220"/>
    </row>
    <row r="148" spans="5:15" x14ac:dyDescent="0.25">
      <c r="E148" s="220"/>
      <c r="F148" s="59"/>
      <c r="I148" s="59"/>
      <c r="J148" s="220"/>
      <c r="O148" s="220"/>
    </row>
    <row r="149" spans="5:15" x14ac:dyDescent="0.25">
      <c r="E149" s="220"/>
      <c r="F149" s="59"/>
      <c r="I149" s="59"/>
      <c r="J149" s="220"/>
      <c r="O149" s="220"/>
    </row>
    <row r="150" spans="5:15" x14ac:dyDescent="0.25">
      <c r="E150" s="220"/>
      <c r="F150" s="59"/>
      <c r="I150" s="59"/>
      <c r="J150" s="220"/>
      <c r="O150" s="220"/>
    </row>
    <row r="151" spans="5:15" x14ac:dyDescent="0.25">
      <c r="E151" s="220"/>
      <c r="F151" s="59"/>
      <c r="I151" s="59"/>
      <c r="J151" s="220"/>
      <c r="O151" s="220"/>
    </row>
    <row r="152" spans="5:15" x14ac:dyDescent="0.25">
      <c r="E152" s="220"/>
      <c r="F152" s="59"/>
      <c r="I152" s="59"/>
      <c r="J152" s="220"/>
      <c r="O152" s="220"/>
    </row>
    <row r="153" spans="5:15" x14ac:dyDescent="0.25">
      <c r="E153" s="220"/>
      <c r="F153" s="59"/>
      <c r="I153" s="59"/>
      <c r="J153" s="220"/>
      <c r="O153" s="220"/>
    </row>
    <row r="154" spans="5:15" x14ac:dyDescent="0.25">
      <c r="E154" s="220"/>
      <c r="F154" s="59"/>
      <c r="I154" s="59"/>
      <c r="J154" s="220"/>
      <c r="O154" s="220"/>
    </row>
    <row r="155" spans="5:15" x14ac:dyDescent="0.25">
      <c r="E155" s="220"/>
      <c r="F155" s="59"/>
      <c r="I155" s="59"/>
      <c r="J155" s="220"/>
      <c r="O155" s="220"/>
    </row>
    <row r="156" spans="5:15" x14ac:dyDescent="0.25">
      <c r="E156" s="220"/>
      <c r="F156" s="59"/>
      <c r="I156" s="59"/>
      <c r="J156" s="220"/>
      <c r="O156" s="220"/>
    </row>
    <row r="157" spans="5:15" x14ac:dyDescent="0.25">
      <c r="E157" s="220"/>
      <c r="F157" s="59"/>
      <c r="I157" s="59"/>
      <c r="J157" s="220"/>
      <c r="O157" s="220"/>
    </row>
    <row r="158" spans="5:15" x14ac:dyDescent="0.25">
      <c r="E158" s="220"/>
      <c r="F158" s="59"/>
      <c r="I158" s="59"/>
      <c r="J158" s="220"/>
      <c r="O158" s="220"/>
    </row>
    <row r="159" spans="5:15" x14ac:dyDescent="0.25">
      <c r="E159" s="220"/>
      <c r="F159" s="59"/>
      <c r="I159" s="59"/>
      <c r="J159" s="220"/>
      <c r="O159" s="220"/>
    </row>
    <row r="160" spans="5:15" x14ac:dyDescent="0.25">
      <c r="E160" s="220"/>
      <c r="F160" s="59"/>
      <c r="I160" s="59"/>
      <c r="J160" s="220"/>
      <c r="O160" s="220"/>
    </row>
    <row r="161" spans="5:15" x14ac:dyDescent="0.25">
      <c r="E161" s="220"/>
      <c r="F161" s="59"/>
      <c r="I161" s="59"/>
      <c r="J161" s="220"/>
      <c r="O161" s="220"/>
    </row>
    <row r="162" spans="5:15" x14ac:dyDescent="0.25">
      <c r="E162" s="220"/>
      <c r="F162" s="59"/>
      <c r="I162" s="59"/>
      <c r="J162" s="220"/>
      <c r="O162" s="220"/>
    </row>
    <row r="163" spans="5:15" x14ac:dyDescent="0.25">
      <c r="E163" s="220"/>
      <c r="F163" s="59"/>
      <c r="I163" s="59"/>
      <c r="J163" s="220"/>
      <c r="O163" s="220"/>
    </row>
    <row r="164" spans="5:15" x14ac:dyDescent="0.25">
      <c r="E164" s="220"/>
      <c r="F164" s="59"/>
      <c r="I164" s="59"/>
      <c r="J164" s="220"/>
      <c r="O164" s="220"/>
    </row>
    <row r="165" spans="5:15" x14ac:dyDescent="0.25">
      <c r="E165" s="220"/>
      <c r="F165" s="59"/>
      <c r="I165" s="59"/>
      <c r="J165" s="220"/>
      <c r="O165" s="220"/>
    </row>
    <row r="166" spans="5:15" x14ac:dyDescent="0.25">
      <c r="E166" s="220"/>
      <c r="F166" s="59"/>
      <c r="I166" s="59"/>
      <c r="J166" s="220"/>
      <c r="O166" s="220"/>
    </row>
    <row r="167" spans="5:15" x14ac:dyDescent="0.25">
      <c r="E167" s="220"/>
      <c r="F167" s="59"/>
      <c r="I167" s="59"/>
      <c r="J167" s="220"/>
      <c r="O167" s="220"/>
    </row>
    <row r="168" spans="5:15" x14ac:dyDescent="0.25">
      <c r="E168" s="220"/>
      <c r="F168" s="59"/>
      <c r="I168" s="59"/>
      <c r="J168" s="220"/>
      <c r="O168" s="220"/>
    </row>
    <row r="169" spans="5:15" x14ac:dyDescent="0.25">
      <c r="E169" s="220"/>
      <c r="F169" s="59"/>
      <c r="I169" s="59"/>
      <c r="J169" s="220"/>
      <c r="O169" s="220"/>
    </row>
    <row r="170" spans="5:15" x14ac:dyDescent="0.25">
      <c r="E170" s="220"/>
      <c r="F170" s="59"/>
      <c r="I170" s="59"/>
      <c r="J170" s="220"/>
      <c r="O170" s="220"/>
    </row>
    <row r="171" spans="5:15" x14ac:dyDescent="0.25">
      <c r="E171" s="220"/>
      <c r="F171" s="59"/>
      <c r="I171" s="59"/>
      <c r="J171" s="220"/>
      <c r="O171" s="220"/>
    </row>
    <row r="172" spans="5:15" x14ac:dyDescent="0.25">
      <c r="E172" s="220"/>
      <c r="F172" s="59"/>
      <c r="I172" s="59"/>
      <c r="J172" s="220"/>
      <c r="O172" s="220"/>
    </row>
    <row r="173" spans="5:15" x14ac:dyDescent="0.25">
      <c r="E173" s="220"/>
      <c r="F173" s="59"/>
      <c r="I173" s="59"/>
      <c r="J173" s="220"/>
      <c r="O173" s="220"/>
    </row>
    <row r="174" spans="5:15" x14ac:dyDescent="0.25">
      <c r="E174" s="220"/>
      <c r="F174" s="59"/>
      <c r="I174" s="59"/>
      <c r="J174" s="220"/>
      <c r="O174" s="220"/>
    </row>
    <row r="175" spans="5:15" x14ac:dyDescent="0.25">
      <c r="E175" s="220"/>
      <c r="F175" s="59"/>
      <c r="I175" s="59"/>
      <c r="J175" s="220"/>
      <c r="O175" s="220"/>
    </row>
    <row r="176" spans="5:15" x14ac:dyDescent="0.25">
      <c r="E176" s="220"/>
      <c r="F176" s="59"/>
      <c r="I176" s="59"/>
      <c r="J176" s="220"/>
      <c r="O176" s="220"/>
    </row>
    <row r="177" spans="5:15" x14ac:dyDescent="0.25">
      <c r="E177" s="220"/>
      <c r="F177" s="59"/>
      <c r="I177" s="59"/>
      <c r="J177" s="220"/>
      <c r="O177" s="220"/>
    </row>
    <row r="178" spans="5:15" x14ac:dyDescent="0.25">
      <c r="E178" s="220"/>
      <c r="F178" s="59"/>
      <c r="I178" s="59"/>
      <c r="J178" s="220"/>
      <c r="O178" s="220"/>
    </row>
    <row r="179" spans="5:15" x14ac:dyDescent="0.25">
      <c r="E179" s="220"/>
      <c r="F179" s="59"/>
      <c r="I179" s="59"/>
      <c r="J179" s="220"/>
      <c r="O179" s="220"/>
    </row>
    <row r="180" spans="5:15" x14ac:dyDescent="0.25">
      <c r="E180" s="220"/>
      <c r="F180" s="59"/>
      <c r="I180" s="59"/>
      <c r="J180" s="220"/>
      <c r="O180" s="220"/>
    </row>
    <row r="181" spans="5:15" x14ac:dyDescent="0.25">
      <c r="E181" s="220"/>
      <c r="F181" s="59"/>
      <c r="I181" s="59"/>
      <c r="J181" s="220"/>
      <c r="O181" s="220"/>
    </row>
    <row r="182" spans="5:15" x14ac:dyDescent="0.25">
      <c r="E182" s="220"/>
      <c r="F182" s="59"/>
      <c r="I182" s="59"/>
      <c r="J182" s="220"/>
      <c r="O182" s="220"/>
    </row>
    <row r="183" spans="5:15" x14ac:dyDescent="0.25">
      <c r="E183" s="220"/>
      <c r="F183" s="59"/>
      <c r="I183" s="59"/>
      <c r="J183" s="220"/>
      <c r="O183" s="220"/>
    </row>
    <row r="184" spans="5:15" x14ac:dyDescent="0.25">
      <c r="E184" s="220"/>
      <c r="F184" s="59"/>
      <c r="I184" s="59"/>
      <c r="J184" s="220"/>
      <c r="O184" s="220"/>
    </row>
    <row r="185" spans="5:15" x14ac:dyDescent="0.25">
      <c r="E185" s="220"/>
      <c r="F185" s="59"/>
      <c r="I185" s="59"/>
      <c r="J185" s="220"/>
      <c r="O185" s="220"/>
    </row>
    <row r="186" spans="5:15" x14ac:dyDescent="0.25">
      <c r="E186" s="220"/>
      <c r="F186" s="59"/>
      <c r="I186" s="59"/>
      <c r="J186" s="220"/>
      <c r="O186" s="220"/>
    </row>
    <row r="187" spans="5:15" x14ac:dyDescent="0.25">
      <c r="E187" s="220"/>
      <c r="F187" s="59"/>
      <c r="I187" s="59"/>
      <c r="J187" s="220"/>
      <c r="O187" s="220"/>
    </row>
    <row r="188" spans="5:15" x14ac:dyDescent="0.25">
      <c r="E188" s="220"/>
      <c r="F188" s="59"/>
      <c r="I188" s="59"/>
      <c r="J188" s="220"/>
      <c r="O188" s="220"/>
    </row>
    <row r="189" spans="5:15" x14ac:dyDescent="0.25">
      <c r="E189" s="220"/>
      <c r="F189" s="59"/>
      <c r="I189" s="59"/>
      <c r="J189" s="220"/>
      <c r="O189" s="220"/>
    </row>
    <row r="190" spans="5:15" x14ac:dyDescent="0.25">
      <c r="E190" s="220"/>
      <c r="F190" s="59"/>
      <c r="I190" s="59"/>
      <c r="J190" s="220"/>
      <c r="O190" s="220"/>
    </row>
    <row r="191" spans="5:15" x14ac:dyDescent="0.25">
      <c r="E191" s="220"/>
      <c r="F191" s="59"/>
      <c r="I191" s="59"/>
      <c r="J191" s="220"/>
      <c r="O191" s="220"/>
    </row>
    <row r="192" spans="5:15" x14ac:dyDescent="0.25">
      <c r="E192" s="220"/>
      <c r="F192" s="59"/>
      <c r="I192" s="59"/>
      <c r="J192" s="220"/>
      <c r="O192" s="220"/>
    </row>
    <row r="193" spans="5:15" x14ac:dyDescent="0.25">
      <c r="E193" s="220"/>
      <c r="F193" s="59"/>
      <c r="I193" s="59"/>
      <c r="J193" s="220"/>
      <c r="O193" s="220"/>
    </row>
    <row r="194" spans="5:15" x14ac:dyDescent="0.25">
      <c r="E194" s="220"/>
      <c r="F194" s="59"/>
      <c r="I194" s="59"/>
      <c r="J194" s="220"/>
      <c r="O194" s="220"/>
    </row>
    <row r="195" spans="5:15" x14ac:dyDescent="0.25">
      <c r="E195" s="220"/>
      <c r="F195" s="59"/>
      <c r="I195" s="59"/>
      <c r="J195" s="220"/>
      <c r="O195" s="220"/>
    </row>
    <row r="196" spans="5:15" x14ac:dyDescent="0.25">
      <c r="E196" s="220"/>
      <c r="F196" s="59"/>
      <c r="I196" s="59"/>
      <c r="J196" s="220"/>
      <c r="O196" s="220"/>
    </row>
    <row r="197" spans="5:15" x14ac:dyDescent="0.25">
      <c r="E197" s="220"/>
      <c r="F197" s="59"/>
      <c r="I197" s="59"/>
      <c r="J197" s="220"/>
      <c r="O197" s="220"/>
    </row>
    <row r="198" spans="5:15" x14ac:dyDescent="0.25">
      <c r="E198" s="220"/>
      <c r="F198" s="59"/>
      <c r="I198" s="59"/>
      <c r="J198" s="220"/>
      <c r="O198" s="220"/>
    </row>
    <row r="199" spans="5:15" x14ac:dyDescent="0.25">
      <c r="E199" s="220"/>
      <c r="F199" s="59"/>
      <c r="I199" s="59"/>
      <c r="J199" s="220"/>
      <c r="O199" s="220"/>
    </row>
    <row r="200" spans="5:15" x14ac:dyDescent="0.25">
      <c r="E200" s="220"/>
      <c r="F200" s="59"/>
      <c r="I200" s="59"/>
      <c r="J200" s="220"/>
      <c r="O200" s="220"/>
    </row>
    <row r="201" spans="5:15" x14ac:dyDescent="0.25">
      <c r="E201" s="220"/>
      <c r="F201" s="59"/>
      <c r="I201" s="59"/>
      <c r="J201" s="220"/>
      <c r="O201" s="220"/>
    </row>
    <row r="202" spans="5:15" x14ac:dyDescent="0.25">
      <c r="E202" s="220"/>
      <c r="F202" s="59"/>
      <c r="I202" s="59"/>
      <c r="J202" s="220"/>
      <c r="O202" s="220"/>
    </row>
    <row r="203" spans="5:15" x14ac:dyDescent="0.25">
      <c r="E203" s="220"/>
      <c r="F203" s="59"/>
      <c r="I203" s="59"/>
      <c r="J203" s="220"/>
      <c r="O203" s="220"/>
    </row>
    <row r="204" spans="5:15" x14ac:dyDescent="0.25">
      <c r="E204" s="220"/>
      <c r="F204" s="59"/>
      <c r="I204" s="59"/>
      <c r="J204" s="220"/>
      <c r="O204" s="220"/>
    </row>
    <row r="205" spans="5:15" x14ac:dyDescent="0.25">
      <c r="E205" s="220"/>
      <c r="F205" s="59"/>
      <c r="I205" s="59"/>
      <c r="J205" s="220"/>
      <c r="O205" s="220"/>
    </row>
    <row r="206" spans="5:15" x14ac:dyDescent="0.25">
      <c r="E206" s="220"/>
      <c r="F206" s="59"/>
      <c r="I206" s="59"/>
      <c r="J206" s="220"/>
      <c r="O206" s="220"/>
    </row>
    <row r="207" spans="5:15" x14ac:dyDescent="0.25">
      <c r="E207" s="220"/>
      <c r="F207" s="59"/>
      <c r="I207" s="59"/>
      <c r="J207" s="220"/>
      <c r="O207" s="220"/>
    </row>
    <row r="208" spans="5:15" x14ac:dyDescent="0.25">
      <c r="E208" s="220"/>
      <c r="F208" s="59"/>
      <c r="I208" s="59"/>
      <c r="J208" s="220"/>
      <c r="O208" s="220"/>
    </row>
    <row r="209" spans="5:15" x14ac:dyDescent="0.25">
      <c r="E209" s="220"/>
      <c r="F209" s="59"/>
      <c r="I209" s="59"/>
      <c r="J209" s="220"/>
      <c r="O209" s="220"/>
    </row>
    <row r="210" spans="5:15" x14ac:dyDescent="0.25">
      <c r="E210" s="220"/>
      <c r="F210" s="59"/>
      <c r="I210" s="59"/>
      <c r="J210" s="220"/>
      <c r="O210" s="220"/>
    </row>
    <row r="211" spans="5:15" x14ac:dyDescent="0.25">
      <c r="E211" s="220"/>
      <c r="F211" s="59"/>
      <c r="I211" s="59"/>
      <c r="J211" s="220"/>
      <c r="O211" s="220"/>
    </row>
    <row r="212" spans="5:15" x14ac:dyDescent="0.25">
      <c r="E212" s="220"/>
      <c r="F212" s="59"/>
      <c r="I212" s="59"/>
      <c r="J212" s="220"/>
      <c r="O212" s="220"/>
    </row>
    <row r="213" spans="5:15" x14ac:dyDescent="0.25">
      <c r="E213" s="220"/>
      <c r="F213" s="59"/>
      <c r="I213" s="59"/>
      <c r="J213" s="220"/>
      <c r="O213" s="220"/>
    </row>
    <row r="214" spans="5:15" x14ac:dyDescent="0.25">
      <c r="E214" s="220"/>
      <c r="F214" s="59"/>
      <c r="I214" s="59"/>
      <c r="J214" s="220"/>
      <c r="O214" s="220"/>
    </row>
    <row r="215" spans="5:15" x14ac:dyDescent="0.25">
      <c r="E215" s="220"/>
      <c r="F215" s="59"/>
      <c r="I215" s="59"/>
      <c r="J215" s="220"/>
      <c r="O215" s="220"/>
    </row>
    <row r="216" spans="5:15" x14ac:dyDescent="0.25">
      <c r="E216" s="220"/>
      <c r="F216" s="59"/>
      <c r="I216" s="59"/>
      <c r="J216" s="220"/>
      <c r="O216" s="220"/>
    </row>
    <row r="217" spans="5:15" x14ac:dyDescent="0.25">
      <c r="E217" s="220"/>
      <c r="F217" s="59"/>
      <c r="I217" s="59"/>
      <c r="J217" s="220"/>
      <c r="O217" s="220"/>
    </row>
    <row r="218" spans="5:15" x14ac:dyDescent="0.25">
      <c r="E218" s="220"/>
      <c r="F218" s="59"/>
      <c r="I218" s="59"/>
      <c r="J218" s="220"/>
      <c r="O218" s="220"/>
    </row>
    <row r="219" spans="5:15" x14ac:dyDescent="0.25">
      <c r="E219" s="220"/>
      <c r="F219" s="59"/>
      <c r="I219" s="59"/>
      <c r="J219" s="220"/>
      <c r="O219" s="220"/>
    </row>
    <row r="220" spans="5:15" x14ac:dyDescent="0.25">
      <c r="E220" s="220"/>
      <c r="F220" s="59"/>
      <c r="I220" s="59"/>
      <c r="J220" s="220"/>
      <c r="O220" s="220"/>
    </row>
    <row r="221" spans="5:15" x14ac:dyDescent="0.25">
      <c r="E221" s="220"/>
      <c r="F221" s="59"/>
      <c r="I221" s="59"/>
      <c r="J221" s="220"/>
      <c r="O221" s="220"/>
    </row>
    <row r="222" spans="5:15" x14ac:dyDescent="0.25">
      <c r="E222" s="220"/>
      <c r="F222" s="59"/>
      <c r="I222" s="59"/>
      <c r="J222" s="220"/>
      <c r="O222" s="220"/>
    </row>
    <row r="223" spans="5:15" x14ac:dyDescent="0.25">
      <c r="E223" s="220"/>
      <c r="F223" s="59"/>
      <c r="I223" s="59"/>
      <c r="J223" s="220"/>
      <c r="O223" s="220"/>
    </row>
    <row r="224" spans="5:15" x14ac:dyDescent="0.25">
      <c r="E224" s="220"/>
      <c r="F224" s="59"/>
      <c r="I224" s="59"/>
      <c r="J224" s="220"/>
      <c r="O224" s="220"/>
    </row>
    <row r="225" spans="5:15" x14ac:dyDescent="0.25">
      <c r="E225" s="220"/>
      <c r="F225" s="59"/>
      <c r="I225" s="59"/>
      <c r="J225" s="220"/>
      <c r="O225" s="220"/>
    </row>
    <row r="226" spans="5:15" x14ac:dyDescent="0.25">
      <c r="E226" s="220"/>
      <c r="F226" s="59"/>
      <c r="I226" s="59"/>
      <c r="J226" s="220"/>
      <c r="O226" s="220"/>
    </row>
    <row r="227" spans="5:15" x14ac:dyDescent="0.25">
      <c r="E227" s="220"/>
      <c r="F227" s="59"/>
      <c r="I227" s="59"/>
      <c r="J227" s="220"/>
      <c r="O227" s="220"/>
    </row>
    <row r="228" spans="5:15" x14ac:dyDescent="0.25">
      <c r="E228" s="220"/>
      <c r="F228" s="59"/>
      <c r="I228" s="59"/>
      <c r="J228" s="220"/>
      <c r="O228" s="220"/>
    </row>
    <row r="229" spans="5:15" x14ac:dyDescent="0.25">
      <c r="E229" s="220"/>
      <c r="F229" s="59"/>
      <c r="I229" s="59"/>
      <c r="J229" s="220"/>
      <c r="O229" s="220"/>
    </row>
    <row r="230" spans="5:15" x14ac:dyDescent="0.25">
      <c r="E230" s="220"/>
      <c r="F230" s="59"/>
      <c r="I230" s="59"/>
      <c r="J230" s="220"/>
      <c r="O230" s="220"/>
    </row>
    <row r="231" spans="5:15" x14ac:dyDescent="0.25">
      <c r="E231" s="220"/>
      <c r="F231" s="59"/>
      <c r="I231" s="59"/>
      <c r="J231" s="220"/>
      <c r="O231" s="220"/>
    </row>
    <row r="232" spans="5:15" x14ac:dyDescent="0.25">
      <c r="E232" s="220"/>
      <c r="F232" s="59"/>
      <c r="I232" s="59"/>
      <c r="J232" s="220"/>
      <c r="O232" s="220"/>
    </row>
    <row r="233" spans="5:15" x14ac:dyDescent="0.25">
      <c r="E233" s="220"/>
      <c r="F233" s="59"/>
      <c r="I233" s="59"/>
      <c r="J233" s="220"/>
      <c r="O233" s="220"/>
    </row>
    <row r="234" spans="5:15" x14ac:dyDescent="0.25">
      <c r="E234" s="220"/>
      <c r="F234" s="59"/>
      <c r="I234" s="59"/>
      <c r="J234" s="220"/>
      <c r="O234" s="220"/>
    </row>
    <row r="235" spans="5:15" x14ac:dyDescent="0.25">
      <c r="E235" s="220"/>
      <c r="F235" s="59"/>
      <c r="I235" s="59"/>
      <c r="J235" s="220"/>
      <c r="O235" s="220"/>
    </row>
    <row r="236" spans="5:15" x14ac:dyDescent="0.25">
      <c r="E236" s="220"/>
      <c r="F236" s="59"/>
      <c r="I236" s="59"/>
      <c r="J236" s="220"/>
      <c r="O236" s="220"/>
    </row>
    <row r="237" spans="5:15" x14ac:dyDescent="0.25">
      <c r="E237" s="220"/>
      <c r="F237" s="59"/>
      <c r="I237" s="59"/>
      <c r="J237" s="220"/>
      <c r="O237" s="220"/>
    </row>
    <row r="238" spans="5:15" x14ac:dyDescent="0.25">
      <c r="E238" s="220"/>
      <c r="F238" s="59"/>
      <c r="I238" s="59"/>
      <c r="J238" s="220"/>
      <c r="O238" s="220"/>
    </row>
    <row r="239" spans="5:15" x14ac:dyDescent="0.25">
      <c r="E239" s="220"/>
      <c r="F239" s="59"/>
      <c r="I239" s="59"/>
      <c r="J239" s="220"/>
      <c r="O239" s="220"/>
    </row>
    <row r="240" spans="5:15" x14ac:dyDescent="0.25">
      <c r="E240" s="220"/>
      <c r="F240" s="59"/>
      <c r="I240" s="59"/>
      <c r="J240" s="220"/>
      <c r="O240" s="220"/>
    </row>
    <row r="241" spans="5:15" x14ac:dyDescent="0.25">
      <c r="E241" s="220"/>
      <c r="F241" s="59"/>
      <c r="I241" s="59"/>
      <c r="J241" s="220"/>
      <c r="O241" s="220"/>
    </row>
    <row r="242" spans="5:15" x14ac:dyDescent="0.25">
      <c r="E242" s="220"/>
      <c r="F242" s="59"/>
      <c r="I242" s="59"/>
      <c r="J242" s="220"/>
      <c r="O242" s="220"/>
    </row>
    <row r="243" spans="5:15" x14ac:dyDescent="0.25">
      <c r="E243" s="220"/>
      <c r="F243" s="59"/>
      <c r="I243" s="59"/>
      <c r="J243" s="220"/>
      <c r="O243" s="220"/>
    </row>
  </sheetData>
  <mergeCells count="31">
    <mergeCell ref="J70:J71"/>
    <mergeCell ref="J27:J30"/>
    <mergeCell ref="A41:A42"/>
    <mergeCell ref="J41:J42"/>
    <mergeCell ref="J23:J24"/>
    <mergeCell ref="A23:A24"/>
    <mergeCell ref="J25:J26"/>
    <mergeCell ref="A25:A26"/>
    <mergeCell ref="A33:A34"/>
    <mergeCell ref="J33:J34"/>
    <mergeCell ref="A27:A31"/>
    <mergeCell ref="B27:B31"/>
    <mergeCell ref="A61:A65"/>
    <mergeCell ref="J61:J65"/>
    <mergeCell ref="A46:A48"/>
    <mergeCell ref="J46:J48"/>
    <mergeCell ref="A1:J1"/>
    <mergeCell ref="A13:A14"/>
    <mergeCell ref="J13:J14"/>
    <mergeCell ref="B13:B14"/>
    <mergeCell ref="J18:J20"/>
    <mergeCell ref="A18:A20"/>
    <mergeCell ref="A6:A8"/>
    <mergeCell ref="J6:J8"/>
    <mergeCell ref="A49:A52"/>
    <mergeCell ref="J49:J52"/>
    <mergeCell ref="A53:A54"/>
    <mergeCell ref="J53:J54"/>
    <mergeCell ref="B59:D59"/>
    <mergeCell ref="A56:A57"/>
    <mergeCell ref="J56:J57"/>
  </mergeCells>
  <hyperlinks>
    <hyperlink ref="D9" r:id="rId1" display="http://www.revellat.fr/sophrobase/htdocs/comm/card.php?socid=752"/>
    <hyperlink ref="D7" r:id="rId2" display="http://www.revellat.fr/sophrobase/htdocs/comm/card.php?socid=716"/>
    <hyperlink ref="C8" r:id="rId3" display="http://www.revellat.fr/sophrobase/htdocs/compta/facture.php?facid=341"/>
    <hyperlink ref="D13" r:id="rId4" display="http://www.revellat.fr/sophrobase/htdocs/comm/card.php?socid=669"/>
    <hyperlink ref="C13" r:id="rId5" display="http://www.revellat.fr/sophrobase/htdocs/compta/facture.php?facid=396"/>
    <hyperlink ref="D14" r:id="rId6" display="http://www.revellat.fr/sophrobase/htdocs/comm/card.php?socid=731"/>
    <hyperlink ref="D16" r:id="rId7" display="http://www.revellat.fr/sophrobase/htdocs/comm/card.php?socid=747"/>
    <hyperlink ref="C23" r:id="rId8" display="http://www.revellat.fr/sophrobase/htdocs/compta/facture.php?facid=317"/>
    <hyperlink ref="C26" r:id="rId9" display="http://www.revellat.fr/sophrobase/htdocs/compta/facture.php?facid=316"/>
    <hyperlink ref="C37" r:id="rId10" display="http://www.revellat.fr/sophrobase/htdocs/compta/facture.php?facid=430"/>
    <hyperlink ref="C34" r:id="rId11" display="http://www.revellat.fr/sophrobase/htdocs/compta/facture.php?facid=309"/>
    <hyperlink ref="D39" r:id="rId12" display="http://www.revellat.fr/sophrobase/htdocs/comm/card.php?socid=749"/>
    <hyperlink ref="C42" r:id="rId13" display="http://www.revellat.fr/sophrobase/htdocs/compta/facture.php?facid=310"/>
    <hyperlink ref="D66" r:id="rId14" display="http://www.revellat.fr/sophrobase/htdocs/comm/card.php?socid=750"/>
    <hyperlink ref="C30" r:id="rId15" display="http://www.revellat.fr/sophrobase/htdocs/compta/facture.php?facid=475"/>
    <hyperlink ref="C29" r:id="rId16" display="http://www.revellat.fr/sophrobase/htdocs/compta/facture.php?facid=525"/>
    <hyperlink ref="D45" r:id="rId17" display="http://www.revellat.fr/sophrobase/htdocs/comm/card.php?socid=750"/>
    <hyperlink ref="C55" r:id="rId18" display="http://www.revellat.fr/sophrobase/htdocs/compta/facture.php?facid=410"/>
    <hyperlink ref="D65" r:id="rId19" display="http://www.revellat.fr/sophrobase/htdocs/comm/card.php?socid=261"/>
    <hyperlink ref="C35" r:id="rId20" display="http://www.revellat.fr/sophrobase/htdocs/compta/facture.php?facid=306"/>
    <hyperlink ref="D36" r:id="rId21" display="http://www.revellat.fr/sophrobase/htdocs/comm/card.php?socid=735"/>
    <hyperlink ref="D62" r:id="rId22" display="http://www.revellat.fr/sophrobase/htdocs/comm/card.php?socid=716"/>
    <hyperlink ref="C63" r:id="rId23" display="http://www.revellat.fr/sophrobase/htdocs/compta/facture.php?facid=341"/>
    <hyperlink ref="C64" r:id="rId24" display="http://www.revellat.fr/sophrobase/htdocs/compta/facture.php?facid=305"/>
    <hyperlink ref="C46" r:id="rId25" display="http://www.revellat.fr/sophrobase/htdocs/compta/facture.php?facid=524"/>
    <hyperlink ref="C58" r:id="rId26" display="http://www.revellat.fr/sophrobase/htdocs/compta/facture.php?facid=305"/>
    <hyperlink ref="C54" r:id="rId27" display="http://www.revellat.fr/sophrobase/htdocs/compta/facture.php?facid=305"/>
    <hyperlink ref="C47" r:id="rId28" display="http://www.revellat.fr/sophrobase/htdocs/compta/facture.php?facid=502"/>
    <hyperlink ref="C71" r:id="rId29" display="http://www.revellat.fr/sophrobase/htdocs/compta/facture.php?facid=424"/>
  </hyperlinks>
  <pageMargins left="0.7" right="0.7" top="0.75" bottom="0.75" header="0.3" footer="0.3"/>
  <pageSetup paperSize="9" orientation="portrait" horizontalDpi="300" verticalDpi="300"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SEPTEMBRE</vt:lpstr>
      <vt:lpstr>OCTOBRE</vt:lpstr>
      <vt:lpstr>NOVEMBRE</vt:lpstr>
      <vt:lpstr>DECEMBRE</vt:lpstr>
      <vt:lpstr>JANVIER</vt:lpstr>
      <vt:lpstr>FEVRIER</vt:lpstr>
      <vt:lpstr>MARS</vt:lpstr>
      <vt:lpstr>AVRIL</vt:lpstr>
      <vt:lpstr>MAI</vt:lpstr>
      <vt:lpstr>JUIN</vt:lpstr>
      <vt:lpstr>JUILLET</vt:lpstr>
      <vt:lpstr>AOUT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Myriam HADDAD</dc:creator>
  <cp:lastModifiedBy>Dell</cp:lastModifiedBy>
  <cp:lastPrinted>2017-01-13T14:56:01Z</cp:lastPrinted>
  <dcterms:created xsi:type="dcterms:W3CDTF">2016-10-27T11:26:20Z</dcterms:created>
  <dcterms:modified xsi:type="dcterms:W3CDTF">2017-09-09T08:50:39Z</dcterms:modified>
</cp:coreProperties>
</file>