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0050" activeTab="2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24" i="3" l="1"/>
  <c r="H24" i="3"/>
  <c r="F24" i="3"/>
  <c r="F20" i="3"/>
  <c r="G20" i="3" s="1"/>
  <c r="H20" i="3" s="1"/>
  <c r="F22" i="3"/>
  <c r="G22" i="3" s="1"/>
  <c r="H22" i="3" s="1"/>
  <c r="F18" i="3"/>
  <c r="G18" i="3" s="1"/>
  <c r="H18" i="3" s="1"/>
  <c r="F17" i="3"/>
  <c r="G17" i="3" s="1"/>
  <c r="H17" i="3" s="1"/>
  <c r="F16" i="3"/>
  <c r="G16" i="3" s="1"/>
  <c r="H16" i="3" s="1"/>
  <c r="F15" i="3"/>
  <c r="G15" i="3" s="1"/>
  <c r="H15" i="3" s="1"/>
  <c r="F13" i="3"/>
  <c r="G13" i="3" s="1"/>
  <c r="H13" i="3" s="1"/>
  <c r="F23" i="3" l="1"/>
  <c r="G23" i="3" s="1"/>
  <c r="F6" i="1"/>
  <c r="H23" i="3" l="1"/>
  <c r="E7" i="1"/>
  <c r="E8" i="1" s="1"/>
  <c r="F7" i="1"/>
  <c r="F8" i="1" s="1"/>
  <c r="D6" i="1"/>
  <c r="D7" i="1" s="1"/>
  <c r="D8" i="1" s="1"/>
  <c r="C6" i="1"/>
  <c r="G6" i="1" l="1"/>
  <c r="G7" i="1" s="1"/>
  <c r="G8" i="1" s="1"/>
  <c r="C7" i="1"/>
  <c r="C8" i="1" s="1"/>
</calcChain>
</file>

<file path=xl/sharedStrings.xml><?xml version="1.0" encoding="utf-8"?>
<sst xmlns="http://schemas.openxmlformats.org/spreadsheetml/2006/main" count="61" uniqueCount="59">
  <si>
    <t>Prévisions à fin janvier 2017</t>
  </si>
  <si>
    <t xml:space="preserve">Intervenants </t>
  </si>
  <si>
    <t>Adhésion</t>
  </si>
  <si>
    <t>Podolgue</t>
  </si>
  <si>
    <t>Psychologue</t>
  </si>
  <si>
    <t>Patients ER</t>
  </si>
  <si>
    <t>Mensuel</t>
  </si>
  <si>
    <t>TOTAL</t>
  </si>
  <si>
    <t>Trimestriel</t>
  </si>
  <si>
    <t>Année</t>
  </si>
  <si>
    <t>Lundi</t>
  </si>
  <si>
    <t>Mardi</t>
  </si>
  <si>
    <t>Mercredi</t>
  </si>
  <si>
    <t>Jeudi</t>
  </si>
  <si>
    <t>Vendredi</t>
  </si>
  <si>
    <t>Samedi</t>
  </si>
  <si>
    <t>Dimanche</t>
  </si>
  <si>
    <t>9 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</si>
  <si>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</si>
  <si>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</si>
  <si>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</si>
  <si>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</si>
  <si>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</si>
  <si>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</si>
  <si>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</si>
  <si>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</si>
  <si>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</si>
  <si>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10 h 30</t>
  </si>
  <si>
    <t>19H30</t>
  </si>
  <si>
    <t>20H</t>
  </si>
  <si>
    <t>13H30</t>
  </si>
  <si>
    <t>10H</t>
  </si>
  <si>
    <t>Occupé</t>
  </si>
  <si>
    <t>Libre</t>
  </si>
  <si>
    <t>libre</t>
  </si>
  <si>
    <t>Heures</t>
  </si>
  <si>
    <t>Occupé et demander la disponibilité</t>
  </si>
  <si>
    <t xml:space="preserve">Demander </t>
  </si>
  <si>
    <t>la disponibilité</t>
  </si>
  <si>
    <t>Adhésion au Centre Kheprisanté</t>
  </si>
  <si>
    <t>Quantité</t>
  </si>
  <si>
    <t>Pédicure-Podologue</t>
  </si>
  <si>
    <t>Psychologues</t>
  </si>
  <si>
    <t>Massage bien être</t>
  </si>
  <si>
    <t>Chiropraxie</t>
  </si>
  <si>
    <t>Total / mois</t>
  </si>
  <si>
    <t>Patients séances Evelyne</t>
  </si>
  <si>
    <t>Total Trim.</t>
  </si>
  <si>
    <t>Total /an</t>
  </si>
  <si>
    <t>Prix unitaire</t>
  </si>
  <si>
    <t>Mises à disposition mesuelles d'espaces :</t>
  </si>
  <si>
    <t>Ventes classiques de forfaits</t>
  </si>
  <si>
    <t>vente moyenne d'heures de réservations mensuelles</t>
  </si>
  <si>
    <t>Famille de produits</t>
  </si>
  <si>
    <t>Désignation</t>
  </si>
  <si>
    <t>Redevences mensuelles</t>
  </si>
  <si>
    <t>TOTAL Ventes récurentes</t>
  </si>
  <si>
    <t>Sophrokhepri données mensuelles TTC</t>
  </si>
  <si>
    <t>TOTAL Ventes récurentes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</si>
</sst>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wrapText="1"/>
    </xf>
    <xf numFmtId="0" fontId="0" fillId="6" borderId="0" xfId="0" applyFill="1"/>
    <xf numFmtId="0" fontId="0" fillId="6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7" borderId="1" xfId="0" applyFont="1" applyFill="1" applyBorder="1" applyAlignment="1">
      <alignment horizontal="right" wrapText="1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6</xdr:col>
      <xdr:colOff>323211</xdr:colOff>
      <xdr:row>39</xdr:row>
      <xdr:rowOff>171095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4381500"/>
          <a:ext cx="5114286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A2" sqref="A2:G9"/>
    </sheetView>
  </sheetViews>
  <sheetFormatPr baseColWidth="10" defaultRowHeight="15" x14ac:dyDescent="0.25"/>
  <cols>
    <col min="2" max="2" width="12.85546875" customWidth="1"/>
    <col min="3" max="3" width="10.42578125" customWidth="1"/>
    <col min="4" max="4" width="13" customWidth="1"/>
    <col min="5" max="5" width="13.140625" customWidth="1"/>
  </cols>
  <sheetData>
    <row r="2" spans="1:7" x14ac:dyDescent="0.25">
      <c r="B2" s="1" t="s">
        <v>0</v>
      </c>
    </row>
    <row r="4" spans="1:7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7</v>
      </c>
    </row>
    <row r="5" spans="1:7" x14ac:dyDescent="0.25">
      <c r="B5" s="2">
        <v>15</v>
      </c>
      <c r="C5" s="2">
        <v>49</v>
      </c>
      <c r="D5" s="2"/>
      <c r="E5" s="2"/>
      <c r="F5" s="2">
        <v>25</v>
      </c>
      <c r="G5" s="2"/>
    </row>
    <row r="6" spans="1:7" x14ac:dyDescent="0.25">
      <c r="A6" t="s">
        <v>6</v>
      </c>
      <c r="B6" s="2"/>
      <c r="C6" s="2">
        <f>B5*C5</f>
        <v>735</v>
      </c>
      <c r="D6" s="2">
        <f>1059</f>
        <v>1059</v>
      </c>
      <c r="E6" s="2">
        <v>800</v>
      </c>
      <c r="F6" s="2">
        <f>F5*70</f>
        <v>1750</v>
      </c>
      <c r="G6" s="2">
        <f>C6+D6+E6+F6</f>
        <v>4344</v>
      </c>
    </row>
    <row r="7" spans="1:7" x14ac:dyDescent="0.25">
      <c r="A7" t="s">
        <v>8</v>
      </c>
      <c r="B7" s="2"/>
      <c r="C7" s="2">
        <f>C6*3</f>
        <v>2205</v>
      </c>
      <c r="D7" s="2">
        <f t="shared" ref="D7:G7" si="0">D6*3</f>
        <v>3177</v>
      </c>
      <c r="E7" s="2">
        <f t="shared" si="0"/>
        <v>2400</v>
      </c>
      <c r="F7" s="2">
        <f t="shared" si="0"/>
        <v>5250</v>
      </c>
      <c r="G7" s="2">
        <f t="shared" si="0"/>
        <v>13032</v>
      </c>
    </row>
    <row r="8" spans="1:7" x14ac:dyDescent="0.25">
      <c r="A8" t="s">
        <v>9</v>
      </c>
      <c r="B8" s="2"/>
      <c r="C8" s="2">
        <f>C7*4</f>
        <v>8820</v>
      </c>
      <c r="D8" s="2">
        <f t="shared" ref="D8:G8" si="1">D7*4</f>
        <v>12708</v>
      </c>
      <c r="E8" s="2">
        <f t="shared" si="1"/>
        <v>9600</v>
      </c>
      <c r="F8" s="2">
        <f t="shared" si="1"/>
        <v>21000</v>
      </c>
      <c r="G8" s="2">
        <f t="shared" si="1"/>
        <v>52128</v>
      </c>
    </row>
    <row r="12" spans="1:7" x14ac:dyDescent="0.25">
      <c r="B12" t="s"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H20"/>
    </sheetView>
  </sheetViews>
  <sheetFormatPr baseColWidth="10" defaultRowHeight="15" x14ac:dyDescent="0.25"/>
  <cols>
    <col min="1" max="1" width="8.5703125" customWidth="1"/>
    <col min="2" max="2" width="8.140625" customWidth="1"/>
    <col min="3" max="3" width="7.140625" customWidth="1"/>
    <col min="4" max="4" width="9.140625" customWidth="1"/>
    <col min="5" max="5" width="10" customWidth="1"/>
    <col min="6" max="6" width="12.140625" customWidth="1"/>
    <col min="7" max="7" width="9" customWidth="1"/>
    <col min="8" max="8" width="10" customWidth="1"/>
  </cols>
  <sheetData>
    <row r="1" spans="1:8" x14ac:dyDescent="0.25">
      <c r="A1" s="12" t="s">
        <v>35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</row>
    <row r="2" spans="1:8" x14ac:dyDescent="0.25">
      <c r="A2" s="12" t="s">
        <v>17</v>
      </c>
      <c r="B2" s="6"/>
      <c r="C2" s="6"/>
      <c r="D2" s="6"/>
      <c r="E2" s="6"/>
      <c r="F2" s="6"/>
      <c r="G2" s="6"/>
      <c r="H2" s="6"/>
    </row>
    <row r="3" spans="1:8" x14ac:dyDescent="0.25">
      <c r="A3" s="12" t="s">
        <v>31</v>
      </c>
      <c r="B3" s="7" t="s">
        <v>33</v>
      </c>
      <c r="C3" s="6"/>
      <c r="D3" s="6"/>
      <c r="E3" s="6"/>
      <c r="F3" s="6"/>
      <c r="G3" s="11"/>
      <c r="H3" s="6"/>
    </row>
    <row r="4" spans="1:8" x14ac:dyDescent="0.25">
      <c r="A4" s="12" t="s">
        <v>27</v>
      </c>
      <c r="B4" s="6"/>
      <c r="C4" s="8"/>
      <c r="D4" s="6"/>
      <c r="E4" s="6"/>
      <c r="F4" s="6"/>
      <c r="G4" s="11"/>
      <c r="H4" s="6"/>
    </row>
    <row r="5" spans="1:8" x14ac:dyDescent="0.25">
      <c r="A5" s="12" t="s">
        <v>18</v>
      </c>
      <c r="B5" s="6"/>
      <c r="C5" s="8"/>
      <c r="D5" s="6"/>
      <c r="E5" s="6"/>
      <c r="F5" s="6"/>
      <c r="G5" s="11"/>
      <c r="H5" s="6"/>
    </row>
    <row r="6" spans="1:8" x14ac:dyDescent="0.25">
      <c r="A6" s="12" t="s">
        <v>19</v>
      </c>
      <c r="B6" s="6"/>
      <c r="C6" s="8"/>
      <c r="D6" s="8"/>
      <c r="E6" s="8"/>
      <c r="F6" s="6"/>
      <c r="G6" s="11"/>
      <c r="H6" s="6"/>
    </row>
    <row r="7" spans="1:8" x14ac:dyDescent="0.25">
      <c r="A7" s="12" t="s">
        <v>20</v>
      </c>
      <c r="B7" s="6"/>
      <c r="C7" s="8"/>
      <c r="D7" s="8"/>
      <c r="E7" s="8"/>
      <c r="F7" s="6"/>
      <c r="G7" s="11"/>
      <c r="H7" s="6"/>
    </row>
    <row r="8" spans="1:8" x14ac:dyDescent="0.25">
      <c r="A8" s="12" t="s">
        <v>30</v>
      </c>
      <c r="B8" s="6"/>
      <c r="C8" s="8"/>
      <c r="D8" s="8"/>
      <c r="E8" s="8"/>
      <c r="F8" s="8"/>
      <c r="G8" s="11"/>
      <c r="H8" s="6"/>
    </row>
    <row r="9" spans="1:8" x14ac:dyDescent="0.25">
      <c r="A9" s="12" t="s">
        <v>21</v>
      </c>
      <c r="B9" s="8"/>
      <c r="C9" s="9" t="s">
        <v>32</v>
      </c>
      <c r="D9" s="8"/>
      <c r="E9" s="8"/>
      <c r="F9" s="8"/>
      <c r="G9" s="11"/>
      <c r="H9" s="6"/>
    </row>
    <row r="10" spans="1:8" x14ac:dyDescent="0.25">
      <c r="A10" s="12" t="s">
        <v>22</v>
      </c>
      <c r="B10" s="8"/>
      <c r="C10" s="8"/>
      <c r="D10" s="8"/>
      <c r="E10" s="8"/>
      <c r="F10" s="8"/>
      <c r="G10" s="11"/>
      <c r="H10" s="6"/>
    </row>
    <row r="11" spans="1:8" x14ac:dyDescent="0.25">
      <c r="A11" s="12" t="s">
        <v>23</v>
      </c>
      <c r="B11" s="8"/>
      <c r="C11" s="8"/>
      <c r="D11" s="8"/>
      <c r="E11" s="8"/>
      <c r="F11" s="8"/>
      <c r="G11" s="11"/>
      <c r="H11" s="6"/>
    </row>
    <row r="12" spans="1:8" x14ac:dyDescent="0.25">
      <c r="A12" s="12" t="s">
        <v>24</v>
      </c>
      <c r="B12" s="8"/>
      <c r="C12" s="8"/>
      <c r="D12" s="8"/>
      <c r="E12" s="8"/>
      <c r="F12" s="8"/>
      <c r="G12" s="6"/>
      <c r="H12" s="6"/>
    </row>
    <row r="13" spans="1:8" x14ac:dyDescent="0.25">
      <c r="A13" s="12" t="s">
        <v>25</v>
      </c>
      <c r="B13" s="8"/>
      <c r="C13" s="8"/>
      <c r="D13" s="8"/>
      <c r="E13" s="8"/>
      <c r="F13" s="8"/>
      <c r="G13" s="6"/>
      <c r="H13" s="6"/>
    </row>
    <row r="14" spans="1:8" ht="45" x14ac:dyDescent="0.25">
      <c r="A14" s="13" t="s">
        <v>26</v>
      </c>
      <c r="B14" s="14"/>
      <c r="C14" s="14"/>
      <c r="D14" s="14"/>
      <c r="E14" s="15" t="s">
        <v>37</v>
      </c>
      <c r="F14" s="15" t="s">
        <v>38</v>
      </c>
      <c r="G14" s="16"/>
      <c r="H14" s="16"/>
    </row>
    <row r="15" spans="1:8" x14ac:dyDescent="0.25">
      <c r="A15" s="12" t="s">
        <v>28</v>
      </c>
      <c r="B15" s="8"/>
      <c r="C15" s="8"/>
      <c r="D15" s="8"/>
      <c r="E15" s="10"/>
      <c r="F15" s="10"/>
      <c r="G15" s="6"/>
      <c r="H15" s="6"/>
    </row>
    <row r="16" spans="1:8" x14ac:dyDescent="0.25">
      <c r="A16" s="12" t="s">
        <v>29</v>
      </c>
      <c r="B16" s="6"/>
      <c r="C16" s="6"/>
      <c r="D16" s="6"/>
      <c r="E16" s="10"/>
      <c r="F16" s="10"/>
      <c r="G16" s="6"/>
      <c r="H16" s="6"/>
    </row>
    <row r="18" spans="2:3" x14ac:dyDescent="0.25">
      <c r="B18" s="3"/>
      <c r="C18" t="s">
        <v>34</v>
      </c>
    </row>
    <row r="19" spans="2:3" x14ac:dyDescent="0.25">
      <c r="B19" s="4"/>
      <c r="C19" t="s">
        <v>32</v>
      </c>
    </row>
    <row r="20" spans="2:3" x14ac:dyDescent="0.25">
      <c r="B20" s="5"/>
      <c r="C20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topLeftCell="A12" workbookViewId="0">
      <selection activeCell="B24" sqref="B24:H24"/>
    </sheetView>
  </sheetViews>
  <sheetFormatPr baseColWidth="10" defaultRowHeight="15" x14ac:dyDescent="0.25"/>
  <cols>
    <col min="2" max="3" width="39.140625" customWidth="1"/>
    <col min="4" max="4" width="9.28515625" customWidth="1"/>
    <col min="5" max="5" width="11.85546875" customWidth="1"/>
    <col min="6" max="6" width="11.5703125" customWidth="1"/>
    <col min="7" max="7" width="11" customWidth="1"/>
    <col min="8" max="9" width="10.140625" customWidth="1"/>
  </cols>
  <sheetData>
    <row r="2" spans="2:9" x14ac:dyDescent="0.25">
      <c r="D2" s="1"/>
    </row>
    <row r="4" spans="2:9" x14ac:dyDescent="0.25">
      <c r="D4" s="17"/>
      <c r="E4" s="17"/>
      <c r="F4" s="17"/>
      <c r="G4" s="17"/>
      <c r="H4" s="17"/>
      <c r="I4" s="17"/>
    </row>
    <row r="5" spans="2:9" x14ac:dyDescent="0.25">
      <c r="D5" s="17"/>
      <c r="E5" s="17"/>
      <c r="F5" s="17"/>
      <c r="G5" s="17"/>
      <c r="H5" s="17"/>
      <c r="I5" s="17"/>
    </row>
    <row r="6" spans="2:9" x14ac:dyDescent="0.25">
      <c r="D6" s="17"/>
      <c r="E6" s="17"/>
      <c r="F6" s="17"/>
      <c r="G6" s="17"/>
      <c r="H6" s="17"/>
      <c r="I6" s="17"/>
    </row>
    <row r="7" spans="2:9" x14ac:dyDescent="0.25">
      <c r="D7" s="17"/>
      <c r="E7" s="17"/>
      <c r="F7" s="17"/>
      <c r="G7" s="17"/>
      <c r="H7" s="17"/>
      <c r="I7" s="17"/>
    </row>
    <row r="8" spans="2:9" x14ac:dyDescent="0.25">
      <c r="D8" s="17"/>
      <c r="E8" s="17"/>
      <c r="F8" s="17"/>
      <c r="G8" s="17"/>
      <c r="H8" s="17"/>
      <c r="I8" s="17"/>
    </row>
    <row r="9" spans="2:9" x14ac:dyDescent="0.25">
      <c r="B9" s="19" t="s">
        <v>57</v>
      </c>
      <c r="C9" s="19"/>
      <c r="D9" s="18"/>
      <c r="E9" s="18"/>
      <c r="F9" s="18"/>
      <c r="G9" s="18"/>
      <c r="H9" s="18"/>
    </row>
    <row r="10" spans="2:9" x14ac:dyDescent="0.25">
      <c r="B10" s="20"/>
      <c r="C10" s="20"/>
      <c r="D10" s="20"/>
      <c r="E10" s="20"/>
      <c r="F10" s="20"/>
      <c r="G10" s="20"/>
      <c r="H10" s="20"/>
    </row>
    <row r="11" spans="2:9" x14ac:dyDescent="0.25">
      <c r="B11" s="23" t="s">
        <v>53</v>
      </c>
      <c r="C11" s="30" t="s">
        <v>54</v>
      </c>
      <c r="D11" s="21" t="s">
        <v>40</v>
      </c>
      <c r="E11" s="21" t="s">
        <v>49</v>
      </c>
      <c r="F11" s="21" t="s">
        <v>45</v>
      </c>
      <c r="G11" s="21" t="s">
        <v>47</v>
      </c>
      <c r="H11" s="21" t="s">
        <v>48</v>
      </c>
    </row>
    <row r="12" spans="2:9" x14ac:dyDescent="0.25">
      <c r="B12" s="26" t="s">
        <v>55</v>
      </c>
      <c r="C12" s="31"/>
      <c r="D12" s="27"/>
      <c r="E12" s="27"/>
      <c r="F12" s="27"/>
      <c r="G12" s="27"/>
      <c r="H12" s="27"/>
    </row>
    <row r="13" spans="2:9" x14ac:dyDescent="0.25">
      <c r="B13" s="24"/>
      <c r="C13" s="32" t="s">
        <v>39</v>
      </c>
      <c r="D13" s="22">
        <v>15</v>
      </c>
      <c r="E13" s="22">
        <v>49</v>
      </c>
      <c r="F13" s="22">
        <f>D13*E13</f>
        <v>735</v>
      </c>
      <c r="G13" s="22">
        <f>F13*3</f>
        <v>2205</v>
      </c>
      <c r="H13" s="22">
        <f>G13*12</f>
        <v>26460</v>
      </c>
    </row>
    <row r="14" spans="2:9" x14ac:dyDescent="0.25">
      <c r="B14" s="26" t="s">
        <v>50</v>
      </c>
      <c r="C14" s="31"/>
      <c r="D14" s="29"/>
      <c r="E14" s="29"/>
      <c r="F14" s="29"/>
      <c r="G14" s="29"/>
      <c r="H14" s="29"/>
    </row>
    <row r="15" spans="2:9" x14ac:dyDescent="0.25">
      <c r="B15" s="25"/>
      <c r="C15" s="32" t="s">
        <v>41</v>
      </c>
      <c r="D15" s="22">
        <v>1</v>
      </c>
      <c r="E15" s="22">
        <v>1059</v>
      </c>
      <c r="F15" s="22">
        <f>D15*E15</f>
        <v>1059</v>
      </c>
      <c r="G15" s="22">
        <f t="shared" ref="G15:G21" si="0">F15*3</f>
        <v>3177</v>
      </c>
      <c r="H15" s="22">
        <f t="shared" ref="H15:H21" si="1">G15*12</f>
        <v>38124</v>
      </c>
    </row>
    <row r="16" spans="2:9" x14ac:dyDescent="0.25">
      <c r="B16" s="25"/>
      <c r="C16" s="33" t="s">
        <v>42</v>
      </c>
      <c r="D16" s="22">
        <v>2</v>
      </c>
      <c r="E16" s="22">
        <v>400</v>
      </c>
      <c r="F16" s="22">
        <f>D16*E16</f>
        <v>800</v>
      </c>
      <c r="G16" s="22">
        <f t="shared" si="0"/>
        <v>2400</v>
      </c>
      <c r="H16" s="22">
        <f t="shared" si="1"/>
        <v>28800</v>
      </c>
    </row>
    <row r="17" spans="2:8" x14ac:dyDescent="0.25">
      <c r="B17" s="25"/>
      <c r="C17" s="32" t="s">
        <v>43</v>
      </c>
      <c r="D17" s="22">
        <v>1</v>
      </c>
      <c r="E17" s="22">
        <v>270</v>
      </c>
      <c r="F17" s="22">
        <f>D17*E17</f>
        <v>270</v>
      </c>
      <c r="G17" s="22">
        <f t="shared" si="0"/>
        <v>810</v>
      </c>
      <c r="H17" s="22">
        <f t="shared" si="1"/>
        <v>9720</v>
      </c>
    </row>
    <row r="18" spans="2:8" x14ac:dyDescent="0.25">
      <c r="B18" s="25"/>
      <c r="C18" s="33" t="s">
        <v>44</v>
      </c>
      <c r="D18" s="22">
        <v>1</v>
      </c>
      <c r="E18" s="22">
        <v>270</v>
      </c>
      <c r="F18" s="22">
        <f>D18*E18</f>
        <v>270</v>
      </c>
      <c r="G18" s="22">
        <f t="shared" si="0"/>
        <v>810</v>
      </c>
      <c r="H18" s="22">
        <f t="shared" si="1"/>
        <v>9720</v>
      </c>
    </row>
    <row r="19" spans="2:8" x14ac:dyDescent="0.25">
      <c r="B19" s="26" t="s">
        <v>51</v>
      </c>
      <c r="C19" s="31"/>
      <c r="D19" s="29"/>
      <c r="E19" s="29"/>
      <c r="F19" s="29"/>
      <c r="G19" s="29"/>
      <c r="H19" s="29"/>
    </row>
    <row r="20" spans="2:8" ht="30" x14ac:dyDescent="0.25">
      <c r="B20" s="23"/>
      <c r="C20" s="30" t="s">
        <v>52</v>
      </c>
      <c r="D20" s="22">
        <v>204</v>
      </c>
      <c r="E20" s="22">
        <v>15</v>
      </c>
      <c r="F20" s="22">
        <f>D20*E20</f>
        <v>3060</v>
      </c>
      <c r="G20" s="22">
        <f t="shared" si="0"/>
        <v>9180</v>
      </c>
      <c r="H20" s="22">
        <f t="shared" si="1"/>
        <v>110160</v>
      </c>
    </row>
    <row r="21" spans="2:8" x14ac:dyDescent="0.25">
      <c r="B21" s="26" t="s">
        <v>46</v>
      </c>
      <c r="C21" s="27"/>
      <c r="D21" s="28"/>
      <c r="E21" s="28"/>
      <c r="F21" s="28"/>
      <c r="G21" s="28"/>
      <c r="H21" s="28"/>
    </row>
    <row r="22" spans="2:8" x14ac:dyDescent="0.25">
      <c r="B22" s="23"/>
      <c r="C22" s="21"/>
      <c r="D22" s="22">
        <v>25</v>
      </c>
      <c r="E22" s="22">
        <v>70</v>
      </c>
      <c r="F22" s="22">
        <f>D22*E22</f>
        <v>1750</v>
      </c>
      <c r="G22" s="22">
        <f>F22*3</f>
        <v>5250</v>
      </c>
      <c r="H22" s="22">
        <f>G22*12</f>
        <v>63000</v>
      </c>
    </row>
    <row r="23" spans="2:8" x14ac:dyDescent="0.25">
      <c r="B23" s="23" t="s">
        <v>56</v>
      </c>
      <c r="C23" s="21"/>
      <c r="D23" s="21"/>
      <c r="E23" s="21"/>
      <c r="F23" s="21">
        <f>SUM(F13:F22)</f>
        <v>7944</v>
      </c>
      <c r="G23" s="21">
        <f>F23*3</f>
        <v>23832</v>
      </c>
      <c r="H23" s="21">
        <f>F23*12</f>
        <v>95328</v>
      </c>
    </row>
    <row r="24" spans="2:8" x14ac:dyDescent="0.25">
      <c r="B24" s="34" t="s">
        <v>58</v>
      </c>
      <c r="C24" s="35"/>
      <c r="D24" s="35"/>
      <c r="E24" s="35"/>
      <c r="F24" s="35">
        <f>F23/1.2</f>
        <v>6620</v>
      </c>
      <c r="G24" s="35">
        <f t="shared" ref="G24:H24" si="2">G23/1.2</f>
        <v>19860</v>
      </c>
      <c r="H24" s="35">
        <f t="shared" si="2"/>
        <v>79440</v>
      </c>
    </row>
  </sheetData>
  <mergeCells count="1">
    <mergeCell ref="B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2016-12-14T00:17:03Z</dcterms:created>
  <dcterms:modified xsi:type="dcterms:W3CDTF">2017-01-07T18:07:22Z</dcterms:modified>
</cp:coreProperties>
</file>