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hepri\Dropbox\Sophrokhépri\Marketing et Communication\Newsletter\"/>
    </mc:Choice>
  </mc:AlternateContent>
  <bookViews>
    <workbookView xWindow="0" yWindow="0" windowWidth="19005" windowHeight="573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2" i="1"/>
  <c r="R52" i="1"/>
  <c r="R53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8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3" i="1"/>
  <c r="K4" i="1"/>
  <c r="K5" i="1"/>
  <c r="K6" i="1"/>
  <c r="K7" i="1"/>
  <c r="K8" i="1"/>
  <c r="K9" i="1"/>
  <c r="K10" i="1"/>
  <c r="K2" i="1"/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7" i="1"/>
  <c r="A3" i="1"/>
  <c r="A4" i="1"/>
  <c r="A5" i="1"/>
  <c r="A6" i="1"/>
  <c r="A8" i="1"/>
  <c r="A2" i="1"/>
  <c r="T2" i="1"/>
  <c r="O2" i="1"/>
  <c r="O3" i="1"/>
  <c r="O4" i="1"/>
  <c r="O5" i="1"/>
  <c r="O6" i="1"/>
  <c r="O7" i="1"/>
  <c r="O8" i="1"/>
  <c r="O9" i="1"/>
</calcChain>
</file>

<file path=xl/sharedStrings.xml><?xml version="1.0" encoding="utf-8"?>
<sst xmlns="http://schemas.openxmlformats.org/spreadsheetml/2006/main" count="340" uniqueCount="141">
  <si>
    <t>email</t>
  </si>
  <si>
    <t>C.A.</t>
  </si>
  <si>
    <t>cout h moyen</t>
  </si>
  <si>
    <t>coût mensuel moyen</t>
  </si>
  <si>
    <t>nbjours entre 1ere et dern resa</t>
  </si>
  <si>
    <t>emmanuelle.levixhi@kheprisante.fr</t>
  </si>
  <si>
    <t>celine.mathieu@kheprisante.fr</t>
  </si>
  <si>
    <t>krystel.leclercq@kheprisante.fr</t>
  </si>
  <si>
    <t>pascal.fouquet@kheprisante.fr</t>
  </si>
  <si>
    <t>fanny.roussel@kheprisante.fr</t>
  </si>
  <si>
    <t>olga.bekisheva@kheprisante.fr</t>
  </si>
  <si>
    <t>nathalie.casale@kheprisante.fr</t>
  </si>
  <si>
    <t>danielle.estrade@kheprisante.fr</t>
  </si>
  <si>
    <t>lise-marie.dulorme@kheprisante.fr</t>
  </si>
  <si>
    <t>louise-laurie.tsobgny@kheprisante.fr</t>
  </si>
  <si>
    <t>marc.fallet@kheprisante.fr</t>
  </si>
  <si>
    <t>sylvie.lecaoussin@kheprisante.fr</t>
  </si>
  <si>
    <t>danh-sang.sambo@kheprisante.fr</t>
  </si>
  <si>
    <t>nicolas.brinster@kheprisante.fr</t>
  </si>
  <si>
    <t>isabelle.marcy@kheprisante.fr</t>
  </si>
  <si>
    <t>rodolphe.bihannic@kheprisante.fr</t>
  </si>
  <si>
    <t>cathy.artigny@kheprisante.fr</t>
  </si>
  <si>
    <t>chloe.lesage@kheprisante.fr</t>
  </si>
  <si>
    <t>sophie.vieillard@kheprisante.fr</t>
  </si>
  <si>
    <t>fredericque.allane@kheprisante.fr</t>
  </si>
  <si>
    <t>gladys.ruffier@kheprisante.fr</t>
  </si>
  <si>
    <t>sonia.langlois@kheprisante.fr</t>
  </si>
  <si>
    <t>zohra.jouini@kheprisante.fr</t>
  </si>
  <si>
    <t>martine.pszenica@kheprisante.fr</t>
  </si>
  <si>
    <t>lionel.toi@kheprisante.fr</t>
  </si>
  <si>
    <t>catherine.thibaux@kheprisante.fr</t>
  </si>
  <si>
    <t>marie-christine.couthenx@kheprisante.fr</t>
  </si>
  <si>
    <t>cecile.cauvin@kheprisante.fr</t>
  </si>
  <si>
    <t>yann.larue@kheprisante.fr</t>
  </si>
  <si>
    <t>patrick.plessard@kheprisante.fr</t>
  </si>
  <si>
    <t>jessica.font@kheprisante.fr</t>
  </si>
  <si>
    <t>anne-marie.blessig@kheprisante.fr</t>
  </si>
  <si>
    <t>jacqueline.vladic@kheprisante.fr</t>
  </si>
  <si>
    <t>amelie.brossard@kheprisante.fr</t>
  </si>
  <si>
    <t>christelle.dericquebourg@kheprisante.fr</t>
  </si>
  <si>
    <t>marion.kinne@kheprisante.fr</t>
  </si>
  <si>
    <t>sylvie.cayla@kheprisante.fr</t>
  </si>
  <si>
    <t>jerome.lebaillif@kheprisante.fr</t>
  </si>
  <si>
    <t>corinne.legrand@kheprisante.fr</t>
  </si>
  <si>
    <t>emmanuelle.drouet@kheprisante.fr</t>
  </si>
  <si>
    <t>sophie.cochet@kheprisante.fr</t>
  </si>
  <si>
    <t>marie-dominique.claire@kheprisante.fr</t>
  </si>
  <si>
    <t>aurelie.rosier@kheprisante.fr</t>
  </si>
  <si>
    <t>sophie.lespinasse@kheprisante.fr</t>
  </si>
  <si>
    <t>evelyne.revellat@kheprisante.fr</t>
  </si>
  <si>
    <t>1 158,07 €</t>
  </si>
  <si>
    <t>jocelyne.brothier@kheprisante.fr</t>
  </si>
  <si>
    <t>1 229,94 €</t>
  </si>
  <si>
    <t>sophie.seveetpapillon@kheprisante.fr</t>
  </si>
  <si>
    <t>1 254,96 €</t>
  </si>
  <si>
    <t>seve.papillon@kheprisante.fr</t>
  </si>
  <si>
    <t>1 384,63 €</t>
  </si>
  <si>
    <t>didier.cuoq@kheprisante.fr</t>
  </si>
  <si>
    <t>1 550,88 €</t>
  </si>
  <si>
    <t>margaux.honore@kheprisante.fr</t>
  </si>
  <si>
    <t>2 348,01 €</t>
  </si>
  <si>
    <t>pascale.sayah@kheprisante.fr</t>
  </si>
  <si>
    <t>2 759,02 €</t>
  </si>
  <si>
    <t>sandrine.lopes@kheprisante.fr</t>
  </si>
  <si>
    <t>2 916,97 €</t>
  </si>
  <si>
    <t>nbre resas par mois</t>
  </si>
  <si>
    <t>nb de mois actifs</t>
  </si>
  <si>
    <t>ancienneté (mois)</t>
  </si>
  <si>
    <t>Emmanuelle</t>
  </si>
  <si>
    <t>Celine</t>
  </si>
  <si>
    <t>Krystel</t>
  </si>
  <si>
    <t>Pascal</t>
  </si>
  <si>
    <t>Fanny</t>
  </si>
  <si>
    <t>Olga</t>
  </si>
  <si>
    <t>Nathalie</t>
  </si>
  <si>
    <t>Danielle</t>
  </si>
  <si>
    <t>Lise-Marie</t>
  </si>
  <si>
    <t>Louise-Laurie</t>
  </si>
  <si>
    <t>Marc</t>
  </si>
  <si>
    <t>Sylvie</t>
  </si>
  <si>
    <t>Danh-Sang</t>
  </si>
  <si>
    <t>Nicolas</t>
  </si>
  <si>
    <t>Isabelle</t>
  </si>
  <si>
    <t>Rodolphe</t>
  </si>
  <si>
    <t>Cathy</t>
  </si>
  <si>
    <t>Sophie</t>
  </si>
  <si>
    <t>Fredericque</t>
  </si>
  <si>
    <t>Gladys</t>
  </si>
  <si>
    <t>Sonia</t>
  </si>
  <si>
    <t>Zohra</t>
  </si>
  <si>
    <t>Martine</t>
  </si>
  <si>
    <t>Lionel</t>
  </si>
  <si>
    <t>Catherine</t>
  </si>
  <si>
    <t>Marie-Christine</t>
  </si>
  <si>
    <t>Cecile</t>
  </si>
  <si>
    <t>Yann</t>
  </si>
  <si>
    <t>Patrick</t>
  </si>
  <si>
    <t>Jessica</t>
  </si>
  <si>
    <t>Anne-Marie</t>
  </si>
  <si>
    <t>Jacqueline</t>
  </si>
  <si>
    <t>Amelie</t>
  </si>
  <si>
    <t>Christelle</t>
  </si>
  <si>
    <t>Marion</t>
  </si>
  <si>
    <t>Corinne</t>
  </si>
  <si>
    <t>Marie-Dominique</t>
  </si>
  <si>
    <t>Evelyne</t>
  </si>
  <si>
    <t>Jocelyne</t>
  </si>
  <si>
    <t>Seve</t>
  </si>
  <si>
    <t>Didier</t>
  </si>
  <si>
    <t>Margaux</t>
  </si>
  <si>
    <t>Pascale</t>
  </si>
  <si>
    <t>Sandrine</t>
  </si>
  <si>
    <t>Jérôme</t>
  </si>
  <si>
    <t>Aurélie</t>
  </si>
  <si>
    <t>envoi</t>
  </si>
  <si>
    <t>prénom</t>
  </si>
  <si>
    <t>cher</t>
  </si>
  <si>
    <t>Chère</t>
  </si>
  <si>
    <t>Cher</t>
  </si>
  <si>
    <t>Chloé</t>
  </si>
  <si>
    <t>nbresas</t>
  </si>
  <si>
    <t>clientdepuis</t>
  </si>
  <si>
    <t>date-derniere</t>
  </si>
  <si>
    <t>date-1ere</t>
  </si>
  <si>
    <t>nbre d'heures</t>
  </si>
  <si>
    <t>mai</t>
  </si>
  <si>
    <t>mars</t>
  </si>
  <si>
    <t>septembre</t>
  </si>
  <si>
    <t>novembre</t>
  </si>
  <si>
    <t>juillet</t>
  </si>
  <si>
    <t>janvier</t>
  </si>
  <si>
    <t>février</t>
  </si>
  <si>
    <t>octobre</t>
  </si>
  <si>
    <t>juin</t>
  </si>
  <si>
    <t>avril</t>
  </si>
  <si>
    <t>août</t>
  </si>
  <si>
    <t>décembre</t>
  </si>
  <si>
    <t>période résas</t>
  </si>
  <si>
    <t>nbresastxt</t>
  </si>
  <si>
    <t>ancien mail</t>
  </si>
  <si>
    <t>clientdepuis txt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</si>
</sst>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7" formatCode="0.0"/>
    <numFmt numFmtId="171" formatCode="mmmm"/>
  </numFmts>
  <fonts count="4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rgb="FFCFE2F3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14" fontId="2" fillId="2" borderId="1" xfId="0" applyNumberFormat="1" applyFont="1" applyFill="1" applyBorder="1" applyAlignment="1">
      <alignment horizontal="right" wrapText="1"/>
    </xf>
    <xf numFmtId="8" fontId="2" fillId="2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wrapText="1"/>
    </xf>
    <xf numFmtId="167" fontId="1" fillId="2" borderId="2" xfId="0" applyNumberFormat="1" applyFont="1" applyFill="1" applyBorder="1" applyAlignment="1">
      <alignment wrapText="1"/>
    </xf>
    <xf numFmtId="167" fontId="0" fillId="0" borderId="0" xfId="0" applyNumberFormat="1"/>
    <xf numFmtId="0" fontId="3" fillId="2" borderId="1" xfId="1" applyFill="1" applyBorder="1" applyAlignment="1">
      <alignment wrapText="1"/>
    </xf>
    <xf numFmtId="0" fontId="0" fillId="0" borderId="0" xfId="0" applyAlignment="1">
      <alignment wrapText="1"/>
    </xf>
    <xf numFmtId="171" fontId="1" fillId="2" borderId="1" xfId="0" applyNumberFormat="1" applyFont="1" applyFill="1" applyBorder="1" applyAlignment="1">
      <alignment wrapText="1"/>
    </xf>
    <xf numFmtId="171" fontId="2" fillId="2" borderId="1" xfId="0" applyNumberFormat="1" applyFont="1" applyFill="1" applyBorder="1" applyAlignment="1">
      <alignment horizontal="right" wrapText="1"/>
    </xf>
    <xf numFmtId="171" fontId="0" fillId="0" borderId="0" xfId="0" applyNumberForma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ve.papillon@kheprisan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topLeftCell="A45" zoomScale="80" zoomScaleNormal="80" workbookViewId="0">
      <selection activeCell="F53" sqref="F53"/>
    </sheetView>
  </sheetViews>
  <sheetFormatPr baseColWidth="10" defaultRowHeight="44.25" customHeight="1" x14ac:dyDescent="0.25"/>
  <cols>
    <col min="3" max="3" width="17.42578125" customWidth="1"/>
    <col min="4" max="5" width="28.140625" customWidth="1"/>
    <col min="9" max="9" width="11.42578125" style="15"/>
    <col min="10" max="11" width="13.85546875" style="15" customWidth="1"/>
    <col min="12" max="12" width="12" customWidth="1"/>
    <col min="13" max="16" width="8.28515625" customWidth="1"/>
    <col min="17" max="18" width="8.28515625" style="10" customWidth="1"/>
    <col min="19" max="20" width="8.28515625" customWidth="1"/>
    <col min="21" max="21" width="24.42578125" customWidth="1"/>
  </cols>
  <sheetData>
    <row r="1" spans="1:24" s="12" customFormat="1" ht="44.25" customHeight="1" thickBot="1" x14ac:dyDescent="0.3">
      <c r="A1" s="12" t="s">
        <v>114</v>
      </c>
      <c r="B1" s="12" t="s">
        <v>116</v>
      </c>
      <c r="C1" s="12" t="s">
        <v>115</v>
      </c>
      <c r="D1" s="1" t="s">
        <v>0</v>
      </c>
      <c r="E1" s="1" t="s">
        <v>139</v>
      </c>
      <c r="F1" s="1" t="s">
        <v>120</v>
      </c>
      <c r="G1" s="12" t="s">
        <v>121</v>
      </c>
      <c r="H1" s="12" t="s">
        <v>140</v>
      </c>
      <c r="I1" s="13" t="s">
        <v>123</v>
      </c>
      <c r="J1" s="13" t="s">
        <v>122</v>
      </c>
      <c r="K1" s="13" t="s">
        <v>137</v>
      </c>
      <c r="L1" s="1" t="s">
        <v>1</v>
      </c>
      <c r="M1" s="1" t="s">
        <v>2</v>
      </c>
      <c r="N1" s="1" t="s">
        <v>3</v>
      </c>
      <c r="O1" s="1" t="s">
        <v>4</v>
      </c>
      <c r="P1" s="2" t="s">
        <v>124</v>
      </c>
      <c r="Q1" s="9" t="s">
        <v>65</v>
      </c>
      <c r="R1" s="10" t="s">
        <v>138</v>
      </c>
      <c r="S1" s="8" t="s">
        <v>66</v>
      </c>
      <c r="T1" s="8" t="s">
        <v>67</v>
      </c>
    </row>
    <row r="2" spans="1:24" ht="44.25" customHeight="1" thickBot="1" x14ac:dyDescent="0.3">
      <c r="A2" t="b">
        <f>TRUE</f>
        <v>1</v>
      </c>
      <c r="B2" t="s">
        <v>117</v>
      </c>
      <c r="C2" t="s">
        <v>68</v>
      </c>
      <c r="D2" s="3" t="s">
        <v>5</v>
      </c>
      <c r="E2" s="3" t="str">
        <f>SUBSTITUTE(D2,"kheprisante","sophrokhepri")</f>
        <v>emmanuelle.levixhi@sophrokhepri.fr</v>
      </c>
      <c r="F2" s="4">
        <v>1</v>
      </c>
      <c r="G2" s="5">
        <v>42503</v>
      </c>
      <c r="H2" s="5" t="str">
        <f>TEXT(G2,"JJ-MM-AAAA")&amp;""</f>
        <v>13-05-2016</v>
      </c>
      <c r="I2" s="14" t="s">
        <v>125</v>
      </c>
      <c r="J2" s="14" t="s">
        <v>125</v>
      </c>
      <c r="K2" s="14" t="str">
        <f>IF(I2=J2,"en "&amp;I2,"de "&amp;I2&amp;" à "&amp;J2)</f>
        <v>en mai</v>
      </c>
      <c r="L2" s="6">
        <v>16.2</v>
      </c>
      <c r="M2" s="6">
        <v>16.2</v>
      </c>
      <c r="N2" s="3"/>
      <c r="O2" s="4" t="e">
        <f t="shared" ref="O2:O8" si="0">J2-I2</f>
        <v>#VALUE!</v>
      </c>
      <c r="P2" s="7">
        <v>1</v>
      </c>
      <c r="R2" s="10">
        <v>0.1</v>
      </c>
      <c r="T2">
        <f>31/12/2016</f>
        <v>1.2814153439153441E-3</v>
      </c>
      <c r="U2" s="3" t="s">
        <v>5</v>
      </c>
      <c r="V2" s="4">
        <v>1</v>
      </c>
      <c r="X2" s="5">
        <v>42504</v>
      </c>
    </row>
    <row r="3" spans="1:24" ht="44.25" customHeight="1" thickBot="1" x14ac:dyDescent="0.3">
      <c r="A3" t="b">
        <f>TRUE</f>
        <v>1</v>
      </c>
      <c r="B3" t="s">
        <v>117</v>
      </c>
      <c r="C3" t="s">
        <v>69</v>
      </c>
      <c r="D3" s="3" t="s">
        <v>6</v>
      </c>
      <c r="E3" s="3" t="str">
        <f t="shared" ref="E3:E53" si="1">SUBSTITUTE(D3,"kheprisante","sophrokhepri")</f>
        <v>celine.mathieu@sophrokhepri.fr</v>
      </c>
      <c r="F3" s="4">
        <v>1</v>
      </c>
      <c r="G3" s="5">
        <v>42166</v>
      </c>
      <c r="H3" s="5" t="str">
        <f t="shared" ref="H3:H53" si="2">TEXT(G3,"JJ-MM-AAAA")&amp;""</f>
        <v>11-06-2015</v>
      </c>
      <c r="I3" s="14" t="s">
        <v>126</v>
      </c>
      <c r="J3" s="14" t="s">
        <v>126</v>
      </c>
      <c r="K3" s="14" t="str">
        <f t="shared" ref="K3:K53" si="3">IF(I3=J3,"en "&amp;I3,"de "&amp;I3&amp;" à "&amp;J3)</f>
        <v>en mars</v>
      </c>
      <c r="L3" s="6">
        <v>18</v>
      </c>
      <c r="M3" s="6">
        <v>18</v>
      </c>
      <c r="N3" s="3"/>
      <c r="O3" s="4" t="e">
        <f t="shared" si="0"/>
        <v>#VALUE!</v>
      </c>
      <c r="P3" s="7">
        <v>1</v>
      </c>
      <c r="R3" s="10">
        <v>0.1</v>
      </c>
      <c r="U3" s="3" t="s">
        <v>6</v>
      </c>
      <c r="V3" s="4">
        <v>5</v>
      </c>
    </row>
    <row r="4" spans="1:24" ht="44.25" customHeight="1" thickBot="1" x14ac:dyDescent="0.3">
      <c r="A4" t="b">
        <f>TRUE</f>
        <v>1</v>
      </c>
      <c r="B4" t="s">
        <v>117</v>
      </c>
      <c r="C4" t="s">
        <v>70</v>
      </c>
      <c r="D4" s="3" t="s">
        <v>7</v>
      </c>
      <c r="E4" s="3" t="str">
        <f t="shared" si="1"/>
        <v>krystel.leclercq@sophrokhepri.fr</v>
      </c>
      <c r="F4" s="4">
        <v>1</v>
      </c>
      <c r="G4" s="5">
        <v>42626</v>
      </c>
      <c r="H4" s="5" t="str">
        <f t="shared" si="2"/>
        <v>13-09-2016</v>
      </c>
      <c r="I4" s="14" t="s">
        <v>127</v>
      </c>
      <c r="J4" s="14" t="s">
        <v>127</v>
      </c>
      <c r="K4" s="14" t="str">
        <f t="shared" si="3"/>
        <v>en septembre</v>
      </c>
      <c r="L4" s="6">
        <v>18</v>
      </c>
      <c r="M4" s="6">
        <v>18</v>
      </c>
      <c r="N4" s="3"/>
      <c r="O4" s="4" t="e">
        <f t="shared" si="0"/>
        <v>#VALUE!</v>
      </c>
      <c r="P4" s="7">
        <v>1</v>
      </c>
      <c r="R4" s="10">
        <v>0.1</v>
      </c>
      <c r="U4" s="3" t="s">
        <v>7</v>
      </c>
      <c r="V4" s="4">
        <v>1</v>
      </c>
    </row>
    <row r="5" spans="1:24" ht="44.25" customHeight="1" thickBot="1" x14ac:dyDescent="0.3">
      <c r="A5" t="b">
        <f>TRUE</f>
        <v>1</v>
      </c>
      <c r="B5" t="s">
        <v>118</v>
      </c>
      <c r="C5" t="s">
        <v>71</v>
      </c>
      <c r="D5" s="3" t="s">
        <v>8</v>
      </c>
      <c r="E5" s="3" t="str">
        <f t="shared" si="1"/>
        <v>pascal.fouquet@sophrokhepri.fr</v>
      </c>
      <c r="F5" s="4">
        <v>1</v>
      </c>
      <c r="G5" s="5">
        <v>42697</v>
      </c>
      <c r="H5" s="5" t="str">
        <f t="shared" si="2"/>
        <v>23-11-2016</v>
      </c>
      <c r="I5" s="14" t="s">
        <v>128</v>
      </c>
      <c r="J5" s="14" t="s">
        <v>128</v>
      </c>
      <c r="K5" s="14" t="str">
        <f t="shared" si="3"/>
        <v>en novembre</v>
      </c>
      <c r="L5" s="6">
        <v>18</v>
      </c>
      <c r="M5" s="6">
        <v>18</v>
      </c>
      <c r="N5" s="3"/>
      <c r="O5" s="4" t="e">
        <f t="shared" si="0"/>
        <v>#VALUE!</v>
      </c>
      <c r="P5" s="7">
        <v>1</v>
      </c>
      <c r="R5" s="10">
        <v>0.1</v>
      </c>
      <c r="U5" s="3" t="s">
        <v>8</v>
      </c>
      <c r="V5" s="4">
        <v>1</v>
      </c>
    </row>
    <row r="6" spans="1:24" ht="44.25" customHeight="1" thickBot="1" x14ac:dyDescent="0.3">
      <c r="A6" t="b">
        <f>TRUE</f>
        <v>1</v>
      </c>
      <c r="B6" t="s">
        <v>117</v>
      </c>
      <c r="C6" t="s">
        <v>72</v>
      </c>
      <c r="D6" s="3" t="s">
        <v>9</v>
      </c>
      <c r="E6" s="3" t="str">
        <f t="shared" si="1"/>
        <v>fanny.roussel@sophrokhepri.fr</v>
      </c>
      <c r="F6" s="4">
        <v>1</v>
      </c>
      <c r="G6" s="5">
        <v>42558</v>
      </c>
      <c r="H6" s="5" t="str">
        <f t="shared" si="2"/>
        <v>07-07-2016</v>
      </c>
      <c r="I6" s="14" t="s">
        <v>129</v>
      </c>
      <c r="J6" s="14" t="s">
        <v>129</v>
      </c>
      <c r="K6" s="14" t="str">
        <f t="shared" si="3"/>
        <v>en juillet</v>
      </c>
      <c r="L6" s="6">
        <v>21.6</v>
      </c>
      <c r="M6" s="6">
        <v>14.4</v>
      </c>
      <c r="N6" s="3"/>
      <c r="O6" s="4" t="e">
        <f t="shared" si="0"/>
        <v>#VALUE!</v>
      </c>
      <c r="P6" s="7">
        <v>1.5</v>
      </c>
      <c r="R6" s="10">
        <v>0.1</v>
      </c>
      <c r="U6" s="3" t="s">
        <v>9</v>
      </c>
      <c r="V6" s="4">
        <v>1</v>
      </c>
    </row>
    <row r="7" spans="1:24" ht="44.25" customHeight="1" thickBot="1" x14ac:dyDescent="0.3">
      <c r="A7" t="b">
        <f>FALSE</f>
        <v>0</v>
      </c>
      <c r="B7" t="s">
        <v>117</v>
      </c>
      <c r="C7" t="s">
        <v>73</v>
      </c>
      <c r="D7" s="3" t="s">
        <v>10</v>
      </c>
      <c r="E7" s="3" t="str">
        <f t="shared" si="1"/>
        <v>olga.bekisheva@sophrokhepri.fr</v>
      </c>
      <c r="F7" s="4">
        <v>1</v>
      </c>
      <c r="G7" s="5">
        <v>42382</v>
      </c>
      <c r="H7" s="5" t="str">
        <f t="shared" si="2"/>
        <v>13-01-2016</v>
      </c>
      <c r="I7" s="14" t="s">
        <v>130</v>
      </c>
      <c r="J7" s="14" t="s">
        <v>130</v>
      </c>
      <c r="K7" s="14" t="str">
        <f t="shared" si="3"/>
        <v>en janvier</v>
      </c>
      <c r="L7" s="6">
        <v>23.4</v>
      </c>
      <c r="M7" s="6">
        <v>23.4</v>
      </c>
      <c r="N7" s="3"/>
      <c r="O7" s="4" t="e">
        <f t="shared" si="0"/>
        <v>#VALUE!</v>
      </c>
      <c r="P7" s="7">
        <v>1</v>
      </c>
      <c r="R7" s="10">
        <v>0.1</v>
      </c>
      <c r="U7" s="3" t="s">
        <v>10</v>
      </c>
      <c r="V7" s="4">
        <v>1</v>
      </c>
    </row>
    <row r="8" spans="1:24" ht="44.25" customHeight="1" thickBot="1" x14ac:dyDescent="0.3">
      <c r="A8" t="b">
        <f>TRUE</f>
        <v>1</v>
      </c>
      <c r="B8" t="s">
        <v>117</v>
      </c>
      <c r="C8" t="s">
        <v>74</v>
      </c>
      <c r="D8" s="3" t="s">
        <v>11</v>
      </c>
      <c r="E8" s="3" t="str">
        <f t="shared" si="1"/>
        <v>nathalie.casale@sophrokhepri.fr</v>
      </c>
      <c r="F8" s="4">
        <v>2</v>
      </c>
      <c r="G8" s="5">
        <v>42350</v>
      </c>
      <c r="H8" s="5" t="str">
        <f t="shared" si="2"/>
        <v>12-12-2015</v>
      </c>
      <c r="I8" s="14" t="s">
        <v>131</v>
      </c>
      <c r="J8" s="14" t="s">
        <v>125</v>
      </c>
      <c r="K8" s="14" t="str">
        <f t="shared" si="3"/>
        <v>de février à mai</v>
      </c>
      <c r="L8" s="6">
        <v>29.52</v>
      </c>
      <c r="M8" s="6">
        <v>14.76</v>
      </c>
      <c r="N8" s="4">
        <v>9</v>
      </c>
      <c r="O8" s="4" t="e">
        <f t="shared" si="0"/>
        <v>#VALUE!</v>
      </c>
      <c r="P8" s="7">
        <v>2</v>
      </c>
      <c r="Q8" s="10">
        <v>0.63157894736842102</v>
      </c>
      <c r="R8" s="10" t="str">
        <f>TEXT(Q8,"#,#")</f>
        <v>,6</v>
      </c>
      <c r="U8" s="3" t="s">
        <v>11</v>
      </c>
      <c r="V8" s="4">
        <v>5</v>
      </c>
    </row>
    <row r="9" spans="1:24" ht="44.25" customHeight="1" thickBot="1" x14ac:dyDescent="0.3">
      <c r="A9" t="b">
        <f>TRUE</f>
        <v>1</v>
      </c>
      <c r="B9" t="s">
        <v>117</v>
      </c>
      <c r="C9" t="s">
        <v>75</v>
      </c>
      <c r="D9" s="3" t="s">
        <v>12</v>
      </c>
      <c r="E9" s="3" t="str">
        <f t="shared" si="1"/>
        <v>danielle.estrade@sophrokhepri.fr</v>
      </c>
      <c r="F9" s="4">
        <v>2</v>
      </c>
      <c r="G9" s="5">
        <v>42511</v>
      </c>
      <c r="H9" s="5" t="str">
        <f t="shared" si="2"/>
        <v>21-05-2016</v>
      </c>
      <c r="I9" s="14" t="s">
        <v>125</v>
      </c>
      <c r="J9" s="14" t="s">
        <v>125</v>
      </c>
      <c r="K9" s="14" t="str">
        <f t="shared" si="3"/>
        <v>en mai</v>
      </c>
      <c r="L9" s="6">
        <v>36</v>
      </c>
      <c r="M9" s="6">
        <v>18</v>
      </c>
      <c r="N9" s="4">
        <v>153</v>
      </c>
      <c r="O9" s="4" t="e">
        <f>J9-I9</f>
        <v>#VALUE!</v>
      </c>
      <c r="P9" s="7">
        <v>2</v>
      </c>
      <c r="Q9" s="10">
        <v>8.5714285714285712</v>
      </c>
      <c r="R9" s="10" t="str">
        <f t="shared" ref="R9:R53" si="4">TEXT(Q9,"#,#")</f>
        <v>8,6</v>
      </c>
      <c r="U9" s="3" t="s">
        <v>12</v>
      </c>
      <c r="V9" s="4">
        <v>2</v>
      </c>
    </row>
    <row r="10" spans="1:24" ht="44.25" customHeight="1" thickBot="1" x14ac:dyDescent="0.3">
      <c r="A10" t="b">
        <f>TRUE</f>
        <v>1</v>
      </c>
      <c r="B10" t="s">
        <v>117</v>
      </c>
      <c r="C10" t="s">
        <v>76</v>
      </c>
      <c r="D10" s="3" t="s">
        <v>13</v>
      </c>
      <c r="E10" s="3" t="str">
        <f t="shared" si="1"/>
        <v>lise-marie.dulorme@sophrokhepri.fr</v>
      </c>
      <c r="F10" s="4">
        <v>3</v>
      </c>
      <c r="G10" s="5">
        <v>42665</v>
      </c>
      <c r="H10" s="5" t="str">
        <f t="shared" si="2"/>
        <v>22-10-2016</v>
      </c>
      <c r="I10" s="14" t="s">
        <v>132</v>
      </c>
      <c r="J10" s="14" t="s">
        <v>128</v>
      </c>
      <c r="K10" s="14" t="str">
        <f t="shared" si="3"/>
        <v>de octobre à novembre</v>
      </c>
      <c r="L10" s="6">
        <v>50.4</v>
      </c>
      <c r="M10" s="6">
        <v>16.8</v>
      </c>
      <c r="N10" s="4">
        <v>84</v>
      </c>
      <c r="O10" s="4">
        <v>18</v>
      </c>
      <c r="P10" s="7">
        <v>3</v>
      </c>
      <c r="Q10" s="10">
        <v>5</v>
      </c>
      <c r="R10" s="10" t="str">
        <f t="shared" si="4"/>
        <v>5,</v>
      </c>
      <c r="U10" s="3" t="s">
        <v>13</v>
      </c>
      <c r="V10" s="4">
        <v>3</v>
      </c>
    </row>
    <row r="11" spans="1:24" ht="44.25" customHeight="1" thickBot="1" x14ac:dyDescent="0.3">
      <c r="A11" t="b">
        <f>TRUE</f>
        <v>1</v>
      </c>
      <c r="B11" t="s">
        <v>117</v>
      </c>
      <c r="C11" t="s">
        <v>77</v>
      </c>
      <c r="D11" s="3" t="s">
        <v>14</v>
      </c>
      <c r="E11" s="3" t="str">
        <f t="shared" si="1"/>
        <v>louise-laurie.tsobgny@sophrokhepri.fr</v>
      </c>
      <c r="F11" s="4">
        <v>3</v>
      </c>
      <c r="G11" s="5">
        <v>42686</v>
      </c>
      <c r="H11" s="5" t="str">
        <f t="shared" si="2"/>
        <v>12-11-2016</v>
      </c>
      <c r="I11" s="14" t="s">
        <v>128</v>
      </c>
      <c r="J11" s="14" t="s">
        <v>136</v>
      </c>
      <c r="K11" s="14" t="str">
        <f t="shared" si="3"/>
        <v>de novembre à décembre</v>
      </c>
      <c r="L11" s="6">
        <v>54</v>
      </c>
      <c r="M11" s="6">
        <v>18</v>
      </c>
      <c r="N11" s="4">
        <v>77</v>
      </c>
      <c r="O11" s="4">
        <v>21</v>
      </c>
      <c r="P11" s="7">
        <v>3</v>
      </c>
      <c r="Q11" s="10">
        <v>4.2857142857142856</v>
      </c>
      <c r="R11" s="10" t="str">
        <f t="shared" si="4"/>
        <v>4,3</v>
      </c>
      <c r="U11" s="3" t="s">
        <v>14</v>
      </c>
      <c r="V11" s="4">
        <v>3</v>
      </c>
    </row>
    <row r="12" spans="1:24" ht="44.25" customHeight="1" thickBot="1" x14ac:dyDescent="0.3">
      <c r="A12" t="b">
        <f>TRUE</f>
        <v>1</v>
      </c>
      <c r="B12" t="s">
        <v>118</v>
      </c>
      <c r="C12" t="s">
        <v>78</v>
      </c>
      <c r="D12" s="3" t="s">
        <v>15</v>
      </c>
      <c r="E12" s="3" t="str">
        <f t="shared" si="1"/>
        <v>marc.fallet@sophrokhepri.fr</v>
      </c>
      <c r="F12" s="4">
        <v>5</v>
      </c>
      <c r="G12" s="5">
        <v>42662</v>
      </c>
      <c r="H12" s="5" t="str">
        <f t="shared" si="2"/>
        <v>19-10-2016</v>
      </c>
      <c r="I12" s="14" t="s">
        <v>132</v>
      </c>
      <c r="J12" s="14" t="s">
        <v>136</v>
      </c>
      <c r="K12" s="14" t="str">
        <f t="shared" si="3"/>
        <v>de octobre à décembre</v>
      </c>
      <c r="L12" s="6">
        <v>72.900000000000006</v>
      </c>
      <c r="M12" s="6">
        <v>14.58</v>
      </c>
      <c r="N12" s="4">
        <v>36</v>
      </c>
      <c r="O12" s="4">
        <v>61</v>
      </c>
      <c r="P12" s="7">
        <v>5</v>
      </c>
      <c r="Q12" s="10">
        <v>2.459016393442623</v>
      </c>
      <c r="R12" s="10" t="str">
        <f t="shared" si="4"/>
        <v>2,5</v>
      </c>
      <c r="U12" s="3" t="s">
        <v>15</v>
      </c>
      <c r="V12" s="4">
        <v>5</v>
      </c>
    </row>
    <row r="13" spans="1:24" ht="44.25" customHeight="1" thickBot="1" x14ac:dyDescent="0.3">
      <c r="A13" t="b">
        <f>TRUE</f>
        <v>1</v>
      </c>
      <c r="B13" t="s">
        <v>117</v>
      </c>
      <c r="C13" t="s">
        <v>79</v>
      </c>
      <c r="D13" s="3" t="s">
        <v>16</v>
      </c>
      <c r="E13" s="3" t="str">
        <f t="shared" si="1"/>
        <v>sylvie.lecaoussin@sophrokhepri.fr</v>
      </c>
      <c r="F13" s="4">
        <v>4</v>
      </c>
      <c r="G13" s="5">
        <v>42669</v>
      </c>
      <c r="H13" s="5" t="str">
        <f t="shared" si="2"/>
        <v>26-10-2016</v>
      </c>
      <c r="I13" s="14" t="s">
        <v>132</v>
      </c>
      <c r="J13" s="14" t="s">
        <v>136</v>
      </c>
      <c r="K13" s="14" t="str">
        <f t="shared" si="3"/>
        <v>de octobre à décembre</v>
      </c>
      <c r="L13" s="6">
        <v>73.8</v>
      </c>
      <c r="M13" s="6">
        <v>16.399999999999999</v>
      </c>
      <c r="N13" s="4">
        <v>43</v>
      </c>
      <c r="O13" s="4">
        <v>51</v>
      </c>
      <c r="P13" s="7">
        <v>4.5</v>
      </c>
      <c r="Q13" s="10">
        <v>2.6470588235294117</v>
      </c>
      <c r="R13" s="10" t="str">
        <f t="shared" si="4"/>
        <v>2,6</v>
      </c>
      <c r="U13" s="3" t="s">
        <v>16</v>
      </c>
      <c r="V13" s="4">
        <v>4</v>
      </c>
    </row>
    <row r="14" spans="1:24" ht="44.25" customHeight="1" thickBot="1" x14ac:dyDescent="0.3">
      <c r="A14" t="b">
        <f>TRUE</f>
        <v>1</v>
      </c>
      <c r="B14" t="s">
        <v>118</v>
      </c>
      <c r="C14" t="s">
        <v>80</v>
      </c>
      <c r="D14" s="3" t="s">
        <v>17</v>
      </c>
      <c r="E14" s="3" t="str">
        <f t="shared" si="1"/>
        <v>danh-sang.sambo@sophrokhepri.fr</v>
      </c>
      <c r="F14" s="4">
        <v>3</v>
      </c>
      <c r="G14" s="5">
        <v>42492</v>
      </c>
      <c r="H14" s="5" t="str">
        <f t="shared" si="2"/>
        <v>02-05-2016</v>
      </c>
      <c r="I14" s="14" t="s">
        <v>125</v>
      </c>
      <c r="J14" s="14" t="s">
        <v>127</v>
      </c>
      <c r="K14" s="14" t="str">
        <f t="shared" si="3"/>
        <v>de mai à septembre</v>
      </c>
      <c r="L14" s="6">
        <v>95.04</v>
      </c>
      <c r="M14" s="6">
        <v>19.010000000000002</v>
      </c>
      <c r="N14" s="4">
        <v>21</v>
      </c>
      <c r="O14" s="4">
        <v>133</v>
      </c>
      <c r="P14" s="7">
        <v>5</v>
      </c>
      <c r="Q14" s="10">
        <v>1.1278195488721805</v>
      </c>
      <c r="R14" s="10" t="str">
        <f t="shared" si="4"/>
        <v>1,1</v>
      </c>
      <c r="U14" s="3" t="s">
        <v>17</v>
      </c>
      <c r="V14" s="4">
        <v>3</v>
      </c>
    </row>
    <row r="15" spans="1:24" ht="44.25" customHeight="1" thickBot="1" x14ac:dyDescent="0.3">
      <c r="A15" t="b">
        <f>TRUE</f>
        <v>1</v>
      </c>
      <c r="B15" t="s">
        <v>118</v>
      </c>
      <c r="C15" t="s">
        <v>81</v>
      </c>
      <c r="D15" s="3" t="s">
        <v>18</v>
      </c>
      <c r="E15" s="3" t="str">
        <f t="shared" si="1"/>
        <v>nicolas.brinster@sophrokhepri.fr</v>
      </c>
      <c r="F15" s="4">
        <v>6</v>
      </c>
      <c r="G15" s="5">
        <v>42551</v>
      </c>
      <c r="H15" s="5" t="str">
        <f t="shared" si="2"/>
        <v>30-06-2016</v>
      </c>
      <c r="I15" s="14" t="s">
        <v>133</v>
      </c>
      <c r="J15" s="14" t="s">
        <v>136</v>
      </c>
      <c r="K15" s="14" t="str">
        <f t="shared" si="3"/>
        <v>de juin à décembre</v>
      </c>
      <c r="L15" s="6">
        <v>98.1</v>
      </c>
      <c r="M15" s="6">
        <v>16.350000000000001</v>
      </c>
      <c r="N15" s="4">
        <v>17</v>
      </c>
      <c r="O15" s="4">
        <v>172</v>
      </c>
      <c r="P15" s="7">
        <v>6</v>
      </c>
      <c r="Q15" s="10">
        <v>1.0465116279069768</v>
      </c>
      <c r="R15" s="10" t="str">
        <f t="shared" si="4"/>
        <v>1,</v>
      </c>
      <c r="U15" s="3" t="s">
        <v>18</v>
      </c>
      <c r="V15" s="4">
        <v>6</v>
      </c>
    </row>
    <row r="16" spans="1:24" ht="44.25" customHeight="1" thickBot="1" x14ac:dyDescent="0.3">
      <c r="A16" t="b">
        <f>TRUE</f>
        <v>1</v>
      </c>
      <c r="B16" t="s">
        <v>117</v>
      </c>
      <c r="C16" t="s">
        <v>82</v>
      </c>
      <c r="D16" s="3" t="s">
        <v>19</v>
      </c>
      <c r="E16" s="3" t="str">
        <f t="shared" si="1"/>
        <v>isabelle.marcy@sophrokhepri.fr</v>
      </c>
      <c r="F16" s="4">
        <v>4</v>
      </c>
      <c r="G16" s="5">
        <v>42356</v>
      </c>
      <c r="H16" s="5" t="str">
        <f t="shared" si="2"/>
        <v>18-12-2015</v>
      </c>
      <c r="I16" s="14" t="s">
        <v>134</v>
      </c>
      <c r="J16" s="14" t="s">
        <v>136</v>
      </c>
      <c r="K16" s="14" t="str">
        <f t="shared" si="3"/>
        <v>de avril à décembre</v>
      </c>
      <c r="L16" s="6">
        <v>102.6</v>
      </c>
      <c r="M16" s="6">
        <v>20.52</v>
      </c>
      <c r="N16" s="4">
        <v>12</v>
      </c>
      <c r="O16" s="4">
        <v>250</v>
      </c>
      <c r="P16" s="7">
        <v>5</v>
      </c>
      <c r="Q16" s="10">
        <v>0.6</v>
      </c>
      <c r="R16" s="10" t="str">
        <f t="shared" si="4"/>
        <v>,6</v>
      </c>
      <c r="U16" s="3" t="s">
        <v>19</v>
      </c>
      <c r="V16" s="4">
        <v>5</v>
      </c>
    </row>
    <row r="17" spans="1:22" ht="44.25" customHeight="1" thickBot="1" x14ac:dyDescent="0.3">
      <c r="A17" t="b">
        <f>TRUE</f>
        <v>1</v>
      </c>
      <c r="B17" t="s">
        <v>118</v>
      </c>
      <c r="C17" t="s">
        <v>83</v>
      </c>
      <c r="D17" s="3" t="s">
        <v>20</v>
      </c>
      <c r="E17" s="3" t="str">
        <f t="shared" si="1"/>
        <v>rodolphe.bihannic@sophrokhepri.fr</v>
      </c>
      <c r="F17" s="4">
        <v>6</v>
      </c>
      <c r="G17" s="5">
        <v>42669</v>
      </c>
      <c r="H17" s="5" t="str">
        <f t="shared" si="2"/>
        <v>26-10-2016</v>
      </c>
      <c r="I17" s="14" t="s">
        <v>132</v>
      </c>
      <c r="J17" s="14" t="s">
        <v>136</v>
      </c>
      <c r="K17" s="14" t="str">
        <f t="shared" si="3"/>
        <v>de octobre à décembre</v>
      </c>
      <c r="L17" s="6">
        <v>102.6</v>
      </c>
      <c r="M17" s="6">
        <v>17.100000000000001</v>
      </c>
      <c r="N17" s="4">
        <v>54</v>
      </c>
      <c r="O17" s="4">
        <v>57</v>
      </c>
      <c r="P17" s="7">
        <v>6</v>
      </c>
      <c r="Q17" s="10">
        <v>3.1578947368421053</v>
      </c>
      <c r="R17" s="10" t="str">
        <f t="shared" si="4"/>
        <v>3,2</v>
      </c>
      <c r="U17" s="3" t="s">
        <v>20</v>
      </c>
      <c r="V17" s="4">
        <v>6</v>
      </c>
    </row>
    <row r="18" spans="1:22" ht="44.25" customHeight="1" thickBot="1" x14ac:dyDescent="0.3">
      <c r="A18" t="b">
        <f>TRUE</f>
        <v>1</v>
      </c>
      <c r="B18" t="s">
        <v>117</v>
      </c>
      <c r="C18" t="s">
        <v>84</v>
      </c>
      <c r="D18" s="3" t="s">
        <v>21</v>
      </c>
      <c r="E18" s="3" t="str">
        <f t="shared" si="1"/>
        <v>cathy.artigny@sophrokhepri.fr</v>
      </c>
      <c r="F18" s="4">
        <v>1</v>
      </c>
      <c r="G18" s="5">
        <v>42479</v>
      </c>
      <c r="H18" s="5" t="str">
        <f t="shared" si="2"/>
        <v>19-04-2016</v>
      </c>
      <c r="I18" s="14" t="s">
        <v>134</v>
      </c>
      <c r="J18" s="14" t="s">
        <v>134</v>
      </c>
      <c r="K18" s="14" t="str">
        <f t="shared" si="3"/>
        <v>en avril</v>
      </c>
      <c r="L18" s="6">
        <v>105.3</v>
      </c>
      <c r="M18" s="6">
        <v>11.7</v>
      </c>
      <c r="N18" s="3"/>
      <c r="O18" s="4">
        <v>0</v>
      </c>
      <c r="P18" s="7">
        <v>9</v>
      </c>
      <c r="Q18" s="10" t="e">
        <v>#DIV/0!</v>
      </c>
      <c r="R18" s="10" t="e">
        <f t="shared" si="4"/>
        <v>#DIV/0!</v>
      </c>
      <c r="U18" s="3" t="s">
        <v>21</v>
      </c>
      <c r="V18" s="4">
        <v>1</v>
      </c>
    </row>
    <row r="19" spans="1:22" ht="44.25" customHeight="1" thickBot="1" x14ac:dyDescent="0.3">
      <c r="A19" t="b">
        <f>TRUE</f>
        <v>1</v>
      </c>
      <c r="B19" t="s">
        <v>117</v>
      </c>
      <c r="C19" t="s">
        <v>119</v>
      </c>
      <c r="D19" s="3" t="s">
        <v>22</v>
      </c>
      <c r="E19" s="3" t="str">
        <f t="shared" si="1"/>
        <v>chloe.lesage@sophrokhepri.fr</v>
      </c>
      <c r="F19" s="4">
        <v>4</v>
      </c>
      <c r="G19" s="5">
        <v>42678</v>
      </c>
      <c r="H19" s="5" t="str">
        <f t="shared" si="2"/>
        <v>04-11-2016</v>
      </c>
      <c r="I19" s="14" t="s">
        <v>128</v>
      </c>
      <c r="J19" s="14" t="s">
        <v>136</v>
      </c>
      <c r="K19" s="14" t="str">
        <f t="shared" si="3"/>
        <v>de novembre à décembre</v>
      </c>
      <c r="L19" s="6">
        <v>116.1</v>
      </c>
      <c r="M19" s="6">
        <v>14.51</v>
      </c>
      <c r="N19" s="4">
        <v>89</v>
      </c>
      <c r="O19" s="4">
        <v>39</v>
      </c>
      <c r="P19" s="7">
        <v>8</v>
      </c>
      <c r="Q19" s="10">
        <v>6.1538461538461542</v>
      </c>
      <c r="R19" s="10" t="str">
        <f t="shared" si="4"/>
        <v>6,2</v>
      </c>
      <c r="U19" s="3" t="s">
        <v>22</v>
      </c>
      <c r="V19" s="4">
        <v>4</v>
      </c>
    </row>
    <row r="20" spans="1:22" ht="44.25" customHeight="1" thickBot="1" x14ac:dyDescent="0.3">
      <c r="A20" t="b">
        <f>TRUE</f>
        <v>1</v>
      </c>
      <c r="B20" t="s">
        <v>117</v>
      </c>
      <c r="C20" t="s">
        <v>85</v>
      </c>
      <c r="D20" s="3" t="s">
        <v>23</v>
      </c>
      <c r="E20" s="3" t="str">
        <f t="shared" si="1"/>
        <v>sophie.vieillard@sophrokhepri.fr</v>
      </c>
      <c r="F20" s="4">
        <v>5</v>
      </c>
      <c r="G20" s="5">
        <v>42658</v>
      </c>
      <c r="H20" s="5" t="str">
        <f t="shared" si="2"/>
        <v>15-10-2016</v>
      </c>
      <c r="I20" s="14" t="s">
        <v>132</v>
      </c>
      <c r="J20" s="14" t="s">
        <v>136</v>
      </c>
      <c r="K20" s="14" t="str">
        <f t="shared" si="3"/>
        <v>de octobre à décembre</v>
      </c>
      <c r="L20" s="6">
        <v>133.19999999999999</v>
      </c>
      <c r="M20" s="6">
        <v>17.760000000000002</v>
      </c>
      <c r="N20" s="4">
        <v>73</v>
      </c>
      <c r="O20" s="4">
        <v>55</v>
      </c>
      <c r="P20" s="7">
        <v>7.5</v>
      </c>
      <c r="Q20" s="10">
        <v>4.0909090909090908</v>
      </c>
      <c r="R20" s="10" t="str">
        <f t="shared" si="4"/>
        <v>4,1</v>
      </c>
      <c r="U20" s="3" t="s">
        <v>23</v>
      </c>
      <c r="V20" s="4">
        <v>5</v>
      </c>
    </row>
    <row r="21" spans="1:22" ht="44.25" customHeight="1" thickBot="1" x14ac:dyDescent="0.3">
      <c r="A21" t="b">
        <f>TRUE</f>
        <v>1</v>
      </c>
      <c r="B21" t="s">
        <v>117</v>
      </c>
      <c r="C21" t="s">
        <v>86</v>
      </c>
      <c r="D21" s="3" t="s">
        <v>24</v>
      </c>
      <c r="E21" s="3" t="str">
        <f t="shared" si="1"/>
        <v>fredericque.allane@sophrokhepri.fr</v>
      </c>
      <c r="F21" s="4">
        <v>8</v>
      </c>
      <c r="G21" s="5">
        <v>42678</v>
      </c>
      <c r="H21" s="5" t="str">
        <f t="shared" si="2"/>
        <v>04-11-2016</v>
      </c>
      <c r="I21" s="14" t="s">
        <v>128</v>
      </c>
      <c r="J21" s="14" t="s">
        <v>128</v>
      </c>
      <c r="K21" s="14" t="str">
        <f t="shared" si="3"/>
        <v>en novembre</v>
      </c>
      <c r="L21" s="6">
        <v>154.80000000000001</v>
      </c>
      <c r="M21" s="6">
        <v>17.2</v>
      </c>
      <c r="N21" s="4">
        <v>232</v>
      </c>
      <c r="O21" s="4">
        <v>20</v>
      </c>
      <c r="P21" s="7">
        <v>9</v>
      </c>
      <c r="Q21" s="10">
        <v>13.5</v>
      </c>
      <c r="R21" s="10" t="str">
        <f t="shared" si="4"/>
        <v>13,5</v>
      </c>
      <c r="U21" s="3" t="s">
        <v>24</v>
      </c>
      <c r="V21" s="4">
        <v>8</v>
      </c>
    </row>
    <row r="22" spans="1:22" ht="44.25" customHeight="1" thickBot="1" x14ac:dyDescent="0.3">
      <c r="A22" t="b">
        <f>TRUE</f>
        <v>1</v>
      </c>
      <c r="B22" t="s">
        <v>117</v>
      </c>
      <c r="C22" t="s">
        <v>87</v>
      </c>
      <c r="D22" s="3" t="s">
        <v>25</v>
      </c>
      <c r="E22" s="3" t="str">
        <f t="shared" si="1"/>
        <v>gladys.ruffier@sophrokhepri.fr</v>
      </c>
      <c r="F22" s="4">
        <v>9</v>
      </c>
      <c r="G22" s="5">
        <v>42406</v>
      </c>
      <c r="H22" s="5" t="str">
        <f t="shared" si="2"/>
        <v>06-02-2016</v>
      </c>
      <c r="I22" s="14" t="s">
        <v>131</v>
      </c>
      <c r="J22" s="14" t="s">
        <v>128</v>
      </c>
      <c r="K22" s="14" t="str">
        <f t="shared" si="3"/>
        <v>de février à novembre</v>
      </c>
      <c r="L22" s="6">
        <v>160.19999999999999</v>
      </c>
      <c r="M22" s="6">
        <v>17.8</v>
      </c>
      <c r="N22" s="4">
        <v>17</v>
      </c>
      <c r="O22" s="4">
        <v>283</v>
      </c>
      <c r="P22" s="7">
        <v>9</v>
      </c>
      <c r="Q22" s="10">
        <v>0.95406360424028269</v>
      </c>
      <c r="R22" s="10" t="str">
        <f t="shared" si="4"/>
        <v>1,</v>
      </c>
      <c r="U22" s="3" t="s">
        <v>25</v>
      </c>
      <c r="V22" s="4">
        <v>9</v>
      </c>
    </row>
    <row r="23" spans="1:22" ht="44.25" customHeight="1" thickBot="1" x14ac:dyDescent="0.3">
      <c r="A23" t="b">
        <f>TRUE</f>
        <v>1</v>
      </c>
      <c r="B23" t="s">
        <v>117</v>
      </c>
      <c r="C23" t="s">
        <v>88</v>
      </c>
      <c r="D23" s="3" t="s">
        <v>26</v>
      </c>
      <c r="E23" s="3" t="str">
        <f t="shared" si="1"/>
        <v>sonia.langlois@sophrokhepri.fr</v>
      </c>
      <c r="F23" s="4">
        <v>9</v>
      </c>
      <c r="G23" s="5">
        <v>42642</v>
      </c>
      <c r="H23" s="5" t="str">
        <f t="shared" si="2"/>
        <v>29-09-2016</v>
      </c>
      <c r="I23" s="14" t="s">
        <v>127</v>
      </c>
      <c r="J23" s="14" t="s">
        <v>136</v>
      </c>
      <c r="K23" s="14" t="str">
        <f t="shared" si="3"/>
        <v>de septembre à décembre</v>
      </c>
      <c r="L23" s="6">
        <v>175.5</v>
      </c>
      <c r="M23" s="6">
        <v>19.5</v>
      </c>
      <c r="N23" s="4">
        <v>68</v>
      </c>
      <c r="O23" s="4">
        <v>77</v>
      </c>
      <c r="P23" s="7">
        <v>9</v>
      </c>
      <c r="Q23" s="10">
        <v>3.5064935064935066</v>
      </c>
      <c r="R23" s="10" t="str">
        <f t="shared" si="4"/>
        <v>3,5</v>
      </c>
      <c r="U23" s="3" t="s">
        <v>26</v>
      </c>
      <c r="V23" s="4">
        <v>9</v>
      </c>
    </row>
    <row r="24" spans="1:22" ht="44.25" customHeight="1" thickBot="1" x14ac:dyDescent="0.3">
      <c r="A24" t="b">
        <f>TRUE</f>
        <v>1</v>
      </c>
      <c r="B24" t="s">
        <v>117</v>
      </c>
      <c r="C24" t="s">
        <v>89</v>
      </c>
      <c r="D24" s="3" t="s">
        <v>27</v>
      </c>
      <c r="E24" s="3" t="str">
        <f t="shared" si="1"/>
        <v>zohra.jouini@sophrokhepri.fr</v>
      </c>
      <c r="F24" s="4">
        <v>8</v>
      </c>
      <c r="G24" s="5">
        <v>42528</v>
      </c>
      <c r="H24" s="5" t="str">
        <f t="shared" si="2"/>
        <v>07-06-2016</v>
      </c>
      <c r="I24" s="14" t="s">
        <v>133</v>
      </c>
      <c r="J24" s="14" t="s">
        <v>129</v>
      </c>
      <c r="K24" s="14" t="str">
        <f t="shared" si="3"/>
        <v>de juin à juillet</v>
      </c>
      <c r="L24" s="6">
        <v>175.5</v>
      </c>
      <c r="M24" s="6">
        <v>15.95</v>
      </c>
      <c r="N24" s="4">
        <v>171</v>
      </c>
      <c r="O24" s="4">
        <v>31</v>
      </c>
      <c r="P24" s="7">
        <v>11</v>
      </c>
      <c r="Q24" s="10">
        <v>10.64516129032258</v>
      </c>
      <c r="R24" s="10" t="str">
        <f t="shared" si="4"/>
        <v>10,6</v>
      </c>
      <c r="U24" s="3" t="s">
        <v>27</v>
      </c>
      <c r="V24" s="4">
        <v>8</v>
      </c>
    </row>
    <row r="25" spans="1:22" ht="44.25" customHeight="1" thickBot="1" x14ac:dyDescent="0.3">
      <c r="A25" t="b">
        <f>TRUE</f>
        <v>1</v>
      </c>
      <c r="B25" t="s">
        <v>117</v>
      </c>
      <c r="C25" t="s">
        <v>90</v>
      </c>
      <c r="D25" s="3" t="s">
        <v>28</v>
      </c>
      <c r="E25" s="3" t="str">
        <f t="shared" si="1"/>
        <v>martine.pszenica@sophrokhepri.fr</v>
      </c>
      <c r="F25" s="4">
        <v>9</v>
      </c>
      <c r="G25" s="5">
        <v>42475</v>
      </c>
      <c r="H25" s="5" t="str">
        <f t="shared" si="2"/>
        <v>15-04-2016</v>
      </c>
      <c r="I25" s="14" t="s">
        <v>134</v>
      </c>
      <c r="J25" s="14" t="s">
        <v>129</v>
      </c>
      <c r="K25" s="14" t="str">
        <f t="shared" si="3"/>
        <v>de avril à juillet</v>
      </c>
      <c r="L25" s="6">
        <v>180</v>
      </c>
      <c r="M25" s="6">
        <v>18</v>
      </c>
      <c r="N25" s="4">
        <v>61</v>
      </c>
      <c r="O25" s="4">
        <v>88</v>
      </c>
      <c r="P25" s="7">
        <v>10</v>
      </c>
      <c r="Q25" s="10">
        <v>3.4090909090909092</v>
      </c>
      <c r="R25" s="10" t="str">
        <f t="shared" si="4"/>
        <v>3,4</v>
      </c>
      <c r="U25" s="3" t="s">
        <v>28</v>
      </c>
      <c r="V25" s="4">
        <v>9</v>
      </c>
    </row>
    <row r="26" spans="1:22" ht="44.25" customHeight="1" thickBot="1" x14ac:dyDescent="0.3">
      <c r="A26" t="b">
        <f>TRUE</f>
        <v>1</v>
      </c>
      <c r="B26" t="s">
        <v>117</v>
      </c>
      <c r="C26" t="s">
        <v>91</v>
      </c>
      <c r="D26" s="3" t="s">
        <v>29</v>
      </c>
      <c r="E26" s="3" t="str">
        <f t="shared" si="1"/>
        <v>lionel.toi@sophrokhepri.fr</v>
      </c>
      <c r="F26" s="4">
        <v>9</v>
      </c>
      <c r="G26" s="5">
        <v>42436</v>
      </c>
      <c r="H26" s="5" t="str">
        <f t="shared" si="2"/>
        <v>07-03-2016</v>
      </c>
      <c r="I26" s="14" t="s">
        <v>126</v>
      </c>
      <c r="J26" s="14" t="s">
        <v>128</v>
      </c>
      <c r="K26" s="14" t="str">
        <f t="shared" si="3"/>
        <v>de mars à novembre</v>
      </c>
      <c r="L26" s="6">
        <v>195.21</v>
      </c>
      <c r="M26" s="6">
        <v>14.46</v>
      </c>
      <c r="N26" s="4">
        <v>24</v>
      </c>
      <c r="O26" s="4">
        <v>249</v>
      </c>
      <c r="P26" s="7">
        <v>13.5</v>
      </c>
      <c r="Q26" s="10">
        <v>1.6265060240963856</v>
      </c>
      <c r="R26" s="10" t="str">
        <f t="shared" si="4"/>
        <v>1,6</v>
      </c>
      <c r="U26" s="3" t="s">
        <v>29</v>
      </c>
      <c r="V26" s="4">
        <v>9</v>
      </c>
    </row>
    <row r="27" spans="1:22" ht="44.25" customHeight="1" thickBot="1" x14ac:dyDescent="0.3">
      <c r="A27" t="b">
        <f>TRUE</f>
        <v>1</v>
      </c>
      <c r="B27" t="s">
        <v>117</v>
      </c>
      <c r="C27" t="s">
        <v>92</v>
      </c>
      <c r="D27" s="3" t="s">
        <v>30</v>
      </c>
      <c r="E27" s="3" t="str">
        <f t="shared" si="1"/>
        <v>catherine.thibaux@sophrokhepri.fr</v>
      </c>
      <c r="F27" s="4">
        <v>6</v>
      </c>
      <c r="G27" s="5">
        <v>42347</v>
      </c>
      <c r="H27" s="5" t="str">
        <f t="shared" si="2"/>
        <v>09-12-2015</v>
      </c>
      <c r="I27" s="14" t="s">
        <v>130</v>
      </c>
      <c r="J27" s="14" t="s">
        <v>127</v>
      </c>
      <c r="K27" s="14" t="str">
        <f t="shared" si="3"/>
        <v>de janvier à septembre</v>
      </c>
      <c r="L27" s="6">
        <v>199.12</v>
      </c>
      <c r="M27" s="6">
        <v>16.59</v>
      </c>
      <c r="N27" s="4">
        <v>25</v>
      </c>
      <c r="O27" s="4">
        <v>240</v>
      </c>
      <c r="P27" s="7">
        <v>12</v>
      </c>
      <c r="Q27" s="10">
        <v>1.5</v>
      </c>
      <c r="R27" s="10" t="str">
        <f t="shared" si="4"/>
        <v>1,5</v>
      </c>
      <c r="U27" s="3" t="s">
        <v>30</v>
      </c>
      <c r="V27" s="4">
        <v>7</v>
      </c>
    </row>
    <row r="28" spans="1:22" ht="44.25" customHeight="1" thickBot="1" x14ac:dyDescent="0.3">
      <c r="A28" t="b">
        <f>TRUE</f>
        <v>1</v>
      </c>
      <c r="B28" t="s">
        <v>117</v>
      </c>
      <c r="C28" t="s">
        <v>93</v>
      </c>
      <c r="D28" s="3" t="s">
        <v>31</v>
      </c>
      <c r="E28" s="3" t="str">
        <f t="shared" si="1"/>
        <v>marie-christine.couthenx@sophrokhepri.fr</v>
      </c>
      <c r="F28" s="4">
        <v>14</v>
      </c>
      <c r="G28" s="5">
        <v>42417</v>
      </c>
      <c r="H28" s="5" t="str">
        <f t="shared" si="2"/>
        <v>17-02-2016</v>
      </c>
      <c r="I28" s="14" t="s">
        <v>131</v>
      </c>
      <c r="J28" s="14" t="s">
        <v>127</v>
      </c>
      <c r="K28" s="14" t="str">
        <f t="shared" si="3"/>
        <v>de février à septembre</v>
      </c>
      <c r="L28" s="6">
        <v>210.6</v>
      </c>
      <c r="M28" s="6">
        <v>15.04</v>
      </c>
      <c r="N28" s="4">
        <v>31</v>
      </c>
      <c r="O28" s="4">
        <v>203</v>
      </c>
      <c r="P28" s="7">
        <v>14</v>
      </c>
      <c r="Q28" s="10">
        <v>2.0689655172413794</v>
      </c>
      <c r="R28" s="10" t="str">
        <f t="shared" si="4"/>
        <v>2,1</v>
      </c>
      <c r="U28" s="3" t="s">
        <v>31</v>
      </c>
      <c r="V28" s="4">
        <v>14</v>
      </c>
    </row>
    <row r="29" spans="1:22" ht="44.25" customHeight="1" thickBot="1" x14ac:dyDescent="0.3">
      <c r="A29" t="b">
        <f>TRUE</f>
        <v>1</v>
      </c>
      <c r="B29" t="s">
        <v>117</v>
      </c>
      <c r="C29" t="s">
        <v>94</v>
      </c>
      <c r="D29" s="3" t="s">
        <v>32</v>
      </c>
      <c r="E29" s="3" t="str">
        <f t="shared" si="1"/>
        <v>cecile.cauvin@sophrokhepri.fr</v>
      </c>
      <c r="F29" s="4">
        <v>9</v>
      </c>
      <c r="G29" s="5">
        <v>42543</v>
      </c>
      <c r="H29" s="5" t="str">
        <f t="shared" si="2"/>
        <v>22-06-2016</v>
      </c>
      <c r="I29" s="14" t="s">
        <v>133</v>
      </c>
      <c r="J29" s="14" t="s">
        <v>132</v>
      </c>
      <c r="K29" s="14" t="str">
        <f t="shared" si="3"/>
        <v>de juin à octobre</v>
      </c>
      <c r="L29" s="6">
        <v>212.4</v>
      </c>
      <c r="M29" s="6">
        <v>15.17</v>
      </c>
      <c r="N29" s="4">
        <v>54</v>
      </c>
      <c r="O29" s="4">
        <v>117</v>
      </c>
      <c r="P29" s="7">
        <v>14</v>
      </c>
      <c r="Q29" s="10">
        <v>3.5897435897435899</v>
      </c>
      <c r="R29" s="10" t="str">
        <f t="shared" si="4"/>
        <v>3,6</v>
      </c>
      <c r="U29" s="3" t="s">
        <v>32</v>
      </c>
      <c r="V29" s="4">
        <v>9</v>
      </c>
    </row>
    <row r="30" spans="1:22" ht="44.25" customHeight="1" thickBot="1" x14ac:dyDescent="0.3">
      <c r="A30" t="b">
        <f>TRUE</f>
        <v>1</v>
      </c>
      <c r="B30" t="s">
        <v>117</v>
      </c>
      <c r="C30" t="s">
        <v>95</v>
      </c>
      <c r="D30" s="3" t="s">
        <v>33</v>
      </c>
      <c r="E30" s="3" t="str">
        <f t="shared" si="1"/>
        <v>yann.larue@sophrokhepri.fr</v>
      </c>
      <c r="F30" s="4">
        <v>13</v>
      </c>
      <c r="G30" s="5">
        <v>42520</v>
      </c>
      <c r="H30" s="5" t="str">
        <f t="shared" si="2"/>
        <v>30-05-2016</v>
      </c>
      <c r="I30" s="14" t="s">
        <v>125</v>
      </c>
      <c r="J30" s="14" t="s">
        <v>136</v>
      </c>
      <c r="K30" s="14" t="str">
        <f t="shared" si="3"/>
        <v>de mai à décembre</v>
      </c>
      <c r="L30" s="6">
        <v>223.2</v>
      </c>
      <c r="M30" s="6">
        <v>17.170000000000002</v>
      </c>
      <c r="N30" s="4">
        <v>32</v>
      </c>
      <c r="O30" s="4">
        <v>208</v>
      </c>
      <c r="P30" s="7">
        <v>13</v>
      </c>
      <c r="Q30" s="10">
        <v>1.875</v>
      </c>
      <c r="R30" s="10" t="str">
        <f t="shared" si="4"/>
        <v>1,9</v>
      </c>
      <c r="U30" s="3" t="s">
        <v>33</v>
      </c>
      <c r="V30" s="4">
        <v>13</v>
      </c>
    </row>
    <row r="31" spans="1:22" ht="44.25" customHeight="1" thickBot="1" x14ac:dyDescent="0.3">
      <c r="A31" t="b">
        <f>TRUE</f>
        <v>1</v>
      </c>
      <c r="B31" t="s">
        <v>117</v>
      </c>
      <c r="C31" t="s">
        <v>96</v>
      </c>
      <c r="D31" s="3" t="s">
        <v>34</v>
      </c>
      <c r="E31" s="3" t="str">
        <f t="shared" si="1"/>
        <v>patrick.plessard@sophrokhepri.fr</v>
      </c>
      <c r="F31" s="4">
        <v>17</v>
      </c>
      <c r="G31" s="5">
        <v>42564</v>
      </c>
      <c r="H31" s="5" t="str">
        <f t="shared" si="2"/>
        <v>13-07-2016</v>
      </c>
      <c r="I31" s="14" t="s">
        <v>129</v>
      </c>
      <c r="J31" s="14" t="s">
        <v>136</v>
      </c>
      <c r="K31" s="14" t="str">
        <f t="shared" si="3"/>
        <v>de juillet à décembre</v>
      </c>
      <c r="L31" s="6">
        <v>277.38</v>
      </c>
      <c r="M31" s="6">
        <v>16.32</v>
      </c>
      <c r="N31" s="4">
        <v>53</v>
      </c>
      <c r="O31" s="4">
        <v>156</v>
      </c>
      <c r="P31" s="7">
        <v>17</v>
      </c>
      <c r="Q31" s="10">
        <v>3.2692307692307692</v>
      </c>
      <c r="R31" s="10" t="str">
        <f t="shared" si="4"/>
        <v>3,3</v>
      </c>
      <c r="U31" s="3" t="s">
        <v>34</v>
      </c>
      <c r="V31" s="4">
        <v>17</v>
      </c>
    </row>
    <row r="32" spans="1:22" ht="44.25" customHeight="1" thickBot="1" x14ac:dyDescent="0.3">
      <c r="A32" t="b">
        <f>TRUE</f>
        <v>1</v>
      </c>
      <c r="B32" t="s">
        <v>117</v>
      </c>
      <c r="C32" t="s">
        <v>97</v>
      </c>
      <c r="D32" s="3" t="s">
        <v>35</v>
      </c>
      <c r="E32" s="3" t="str">
        <f t="shared" si="1"/>
        <v>jessica.font@sophrokhepri.fr</v>
      </c>
      <c r="F32" s="4">
        <v>11</v>
      </c>
      <c r="G32" s="5">
        <v>42665</v>
      </c>
      <c r="H32" s="5" t="str">
        <f t="shared" si="2"/>
        <v>22-10-2016</v>
      </c>
      <c r="I32" s="14" t="s">
        <v>132</v>
      </c>
      <c r="J32" s="14" t="s">
        <v>136</v>
      </c>
      <c r="K32" s="14" t="str">
        <f t="shared" si="3"/>
        <v>de octobre à décembre</v>
      </c>
      <c r="L32" s="6">
        <v>334.8</v>
      </c>
      <c r="M32" s="6">
        <v>15.57</v>
      </c>
      <c r="N32" s="4">
        <v>187</v>
      </c>
      <c r="O32" s="4">
        <v>54</v>
      </c>
      <c r="P32" s="7">
        <v>21.5</v>
      </c>
      <c r="Q32" s="10">
        <v>11.944444444444445</v>
      </c>
      <c r="R32" s="10" t="str">
        <f t="shared" si="4"/>
        <v>11,9</v>
      </c>
      <c r="U32" s="3" t="s">
        <v>35</v>
      </c>
      <c r="V32" s="4">
        <v>11</v>
      </c>
    </row>
    <row r="33" spans="1:22" ht="44.25" customHeight="1" thickBot="1" x14ac:dyDescent="0.3">
      <c r="A33" t="b">
        <f>TRUE</f>
        <v>1</v>
      </c>
      <c r="B33" t="s">
        <v>117</v>
      </c>
      <c r="C33" t="s">
        <v>98</v>
      </c>
      <c r="D33" s="3" t="s">
        <v>36</v>
      </c>
      <c r="E33" s="3" t="str">
        <f t="shared" si="1"/>
        <v>anne-marie.blessig@sophrokhepri.fr</v>
      </c>
      <c r="F33" s="4">
        <v>15</v>
      </c>
      <c r="G33" s="5">
        <v>42427</v>
      </c>
      <c r="H33" s="5" t="str">
        <f t="shared" si="2"/>
        <v>27-02-2016</v>
      </c>
      <c r="I33" s="14" t="s">
        <v>131</v>
      </c>
      <c r="J33" s="14" t="s">
        <v>136</v>
      </c>
      <c r="K33" s="14" t="str">
        <f t="shared" si="3"/>
        <v>de février à décembre</v>
      </c>
      <c r="L33" s="6">
        <v>371.74</v>
      </c>
      <c r="M33" s="6">
        <v>17.29</v>
      </c>
      <c r="N33" s="4">
        <v>38</v>
      </c>
      <c r="O33" s="4">
        <v>292</v>
      </c>
      <c r="P33" s="7">
        <v>21.5</v>
      </c>
      <c r="Q33" s="10">
        <v>2.2089041095890409</v>
      </c>
      <c r="R33" s="10" t="str">
        <f t="shared" si="4"/>
        <v>2,2</v>
      </c>
      <c r="U33" s="3" t="s">
        <v>36</v>
      </c>
      <c r="V33" s="4">
        <v>15</v>
      </c>
    </row>
    <row r="34" spans="1:22" ht="44.25" customHeight="1" thickBot="1" x14ac:dyDescent="0.3">
      <c r="A34" t="b">
        <f>TRUE</f>
        <v>1</v>
      </c>
      <c r="B34" t="s">
        <v>117</v>
      </c>
      <c r="C34" t="s">
        <v>99</v>
      </c>
      <c r="D34" s="3" t="s">
        <v>37</v>
      </c>
      <c r="E34" s="3" t="str">
        <f t="shared" si="1"/>
        <v>jacqueline.vladic@sophrokhepri.fr</v>
      </c>
      <c r="F34" s="4">
        <v>19</v>
      </c>
      <c r="G34" s="5">
        <v>42347</v>
      </c>
      <c r="H34" s="5" t="str">
        <f t="shared" si="2"/>
        <v>09-12-2015</v>
      </c>
      <c r="I34" s="14" t="s">
        <v>130</v>
      </c>
      <c r="J34" s="14" t="s">
        <v>128</v>
      </c>
      <c r="K34" s="14" t="str">
        <f t="shared" si="3"/>
        <v>de janvier à novembre</v>
      </c>
      <c r="L34" s="6">
        <v>393.66</v>
      </c>
      <c r="M34" s="6">
        <v>20.72</v>
      </c>
      <c r="N34" s="4">
        <v>40</v>
      </c>
      <c r="O34" s="4">
        <v>293</v>
      </c>
      <c r="P34" s="7">
        <v>19</v>
      </c>
      <c r="Q34" s="10">
        <v>1.9453924914675769</v>
      </c>
      <c r="R34" s="10" t="str">
        <f t="shared" si="4"/>
        <v>1,9</v>
      </c>
      <c r="U34" s="3" t="s">
        <v>37</v>
      </c>
      <c r="V34" s="4">
        <v>20</v>
      </c>
    </row>
    <row r="35" spans="1:22" ht="44.25" customHeight="1" thickBot="1" x14ac:dyDescent="0.3">
      <c r="A35" t="b">
        <f>TRUE</f>
        <v>1</v>
      </c>
      <c r="B35" t="s">
        <v>117</v>
      </c>
      <c r="C35" t="s">
        <v>100</v>
      </c>
      <c r="D35" s="3" t="s">
        <v>38</v>
      </c>
      <c r="E35" s="3" t="str">
        <f t="shared" si="1"/>
        <v>amelie.brossard@sophrokhepri.fr</v>
      </c>
      <c r="F35" s="4">
        <v>15</v>
      </c>
      <c r="G35" s="5">
        <v>42509</v>
      </c>
      <c r="H35" s="5" t="str">
        <f t="shared" si="2"/>
        <v>19-05-2016</v>
      </c>
      <c r="I35" s="14" t="s">
        <v>125</v>
      </c>
      <c r="J35" s="14" t="s">
        <v>136</v>
      </c>
      <c r="K35" s="14" t="str">
        <f t="shared" si="3"/>
        <v>de mai à décembre</v>
      </c>
      <c r="L35" s="6">
        <v>397.8</v>
      </c>
      <c r="M35" s="6">
        <v>17.3</v>
      </c>
      <c r="N35" s="4">
        <v>58</v>
      </c>
      <c r="O35" s="4">
        <v>205</v>
      </c>
      <c r="P35" s="7">
        <v>23</v>
      </c>
      <c r="Q35" s="10">
        <v>3.3658536585365852</v>
      </c>
      <c r="R35" s="10" t="str">
        <f t="shared" si="4"/>
        <v>3,4</v>
      </c>
      <c r="U35" s="3" t="s">
        <v>38</v>
      </c>
      <c r="V35" s="4">
        <v>15</v>
      </c>
    </row>
    <row r="36" spans="1:22" ht="44.25" customHeight="1" thickBot="1" x14ac:dyDescent="0.3">
      <c r="A36" t="b">
        <f>TRUE</f>
        <v>1</v>
      </c>
      <c r="B36" t="s">
        <v>117</v>
      </c>
      <c r="C36" t="s">
        <v>101</v>
      </c>
      <c r="D36" s="3" t="s">
        <v>39</v>
      </c>
      <c r="E36" s="3" t="str">
        <f t="shared" si="1"/>
        <v>christelle.dericquebourg@sophrokhepri.fr</v>
      </c>
      <c r="F36" s="4">
        <v>20</v>
      </c>
      <c r="G36" s="5">
        <v>42655</v>
      </c>
      <c r="H36" s="5" t="str">
        <f t="shared" si="2"/>
        <v>12-10-2016</v>
      </c>
      <c r="I36" s="14" t="s">
        <v>132</v>
      </c>
      <c r="J36" s="14" t="s">
        <v>136</v>
      </c>
      <c r="K36" s="14" t="str">
        <f t="shared" si="3"/>
        <v>de octobre à décembre</v>
      </c>
      <c r="L36" s="6">
        <v>402.3</v>
      </c>
      <c r="M36" s="6">
        <v>16.420000000000002</v>
      </c>
      <c r="N36" s="4">
        <v>157</v>
      </c>
      <c r="O36" s="4">
        <v>77</v>
      </c>
      <c r="P36" s="7">
        <v>24.5</v>
      </c>
      <c r="Q36" s="10">
        <v>9.545454545454545</v>
      </c>
      <c r="R36" s="10" t="str">
        <f t="shared" si="4"/>
        <v>9,5</v>
      </c>
      <c r="U36" s="3" t="s">
        <v>39</v>
      </c>
      <c r="V36" s="4">
        <v>20</v>
      </c>
    </row>
    <row r="37" spans="1:22" ht="44.25" customHeight="1" thickBot="1" x14ac:dyDescent="0.3">
      <c r="A37" t="b">
        <f>TRUE</f>
        <v>1</v>
      </c>
      <c r="B37" t="s">
        <v>117</v>
      </c>
      <c r="C37" t="s">
        <v>102</v>
      </c>
      <c r="D37" s="3" t="s">
        <v>40</v>
      </c>
      <c r="E37" s="3" t="str">
        <f t="shared" si="1"/>
        <v>marion.kinne@sophrokhepri.fr</v>
      </c>
      <c r="F37" s="4">
        <v>25</v>
      </c>
      <c r="G37" s="5">
        <v>42346</v>
      </c>
      <c r="H37" s="5" t="str">
        <f t="shared" si="2"/>
        <v>08-12-2015</v>
      </c>
      <c r="I37" s="14" t="s">
        <v>134</v>
      </c>
      <c r="J37" s="14" t="s">
        <v>136</v>
      </c>
      <c r="K37" s="14" t="str">
        <f t="shared" si="3"/>
        <v>de avril à décembre</v>
      </c>
      <c r="L37" s="6">
        <v>436.5</v>
      </c>
      <c r="M37" s="6">
        <v>16.79</v>
      </c>
      <c r="N37" s="4">
        <v>50</v>
      </c>
      <c r="O37" s="4">
        <v>263</v>
      </c>
      <c r="P37" s="7">
        <v>26</v>
      </c>
      <c r="Q37" s="10">
        <v>2.9657794676806084</v>
      </c>
      <c r="R37" s="10" t="str">
        <f t="shared" si="4"/>
        <v>3,</v>
      </c>
      <c r="U37" s="3" t="s">
        <v>40</v>
      </c>
      <c r="V37" s="4">
        <v>27</v>
      </c>
    </row>
    <row r="38" spans="1:22" ht="44.25" customHeight="1" thickBot="1" x14ac:dyDescent="0.3">
      <c r="A38" t="b">
        <f>TRUE</f>
        <v>1</v>
      </c>
      <c r="B38" t="s">
        <v>117</v>
      </c>
      <c r="C38" t="s">
        <v>79</v>
      </c>
      <c r="D38" s="3" t="s">
        <v>41</v>
      </c>
      <c r="E38" s="3" t="str">
        <f t="shared" si="1"/>
        <v>sylvie.cayla@sophrokhepri.fr</v>
      </c>
      <c r="F38" s="4">
        <v>24</v>
      </c>
      <c r="G38" s="5">
        <v>42601</v>
      </c>
      <c r="H38" s="5" t="str">
        <f t="shared" si="2"/>
        <v>19-08-2016</v>
      </c>
      <c r="I38" s="14" t="s">
        <v>135</v>
      </c>
      <c r="J38" s="14" t="s">
        <v>136</v>
      </c>
      <c r="K38" s="14" t="str">
        <f t="shared" si="3"/>
        <v>de août à décembre</v>
      </c>
      <c r="L38" s="6">
        <v>489.06</v>
      </c>
      <c r="M38" s="6">
        <v>16.3</v>
      </c>
      <c r="N38" s="4">
        <v>116</v>
      </c>
      <c r="O38" s="4">
        <v>126</v>
      </c>
      <c r="P38" s="7">
        <v>30</v>
      </c>
      <c r="Q38" s="10">
        <v>7.1428571428571432</v>
      </c>
      <c r="R38" s="10" t="str">
        <f t="shared" si="4"/>
        <v>7,1</v>
      </c>
      <c r="U38" s="3" t="s">
        <v>41</v>
      </c>
      <c r="V38" s="4">
        <v>24</v>
      </c>
    </row>
    <row r="39" spans="1:22" ht="44.25" customHeight="1" thickBot="1" x14ac:dyDescent="0.3">
      <c r="A39" t="b">
        <f>TRUE</f>
        <v>1</v>
      </c>
      <c r="B39" t="s">
        <v>117</v>
      </c>
      <c r="C39" t="s">
        <v>112</v>
      </c>
      <c r="D39" s="3" t="s">
        <v>42</v>
      </c>
      <c r="E39" s="3" t="str">
        <f t="shared" si="1"/>
        <v>jerome.lebaillif@sophrokhepri.fr</v>
      </c>
      <c r="F39" s="4">
        <v>15</v>
      </c>
      <c r="G39" s="5">
        <v>42532</v>
      </c>
      <c r="H39" s="5" t="str">
        <f t="shared" si="2"/>
        <v>11-06-2016</v>
      </c>
      <c r="I39" s="14" t="s">
        <v>133</v>
      </c>
      <c r="J39" s="14" t="s">
        <v>136</v>
      </c>
      <c r="K39" s="14" t="str">
        <f t="shared" si="3"/>
        <v>de juin à décembre</v>
      </c>
      <c r="L39" s="6">
        <v>524.16</v>
      </c>
      <c r="M39" s="6">
        <v>16.64</v>
      </c>
      <c r="N39" s="4">
        <v>86</v>
      </c>
      <c r="O39" s="4">
        <v>182</v>
      </c>
      <c r="P39" s="7">
        <v>31.5</v>
      </c>
      <c r="Q39" s="10">
        <v>5.1923076923076925</v>
      </c>
      <c r="R39" s="10" t="str">
        <f t="shared" si="4"/>
        <v>5,2</v>
      </c>
      <c r="U39" s="3" t="s">
        <v>42</v>
      </c>
      <c r="V39" s="4">
        <v>15</v>
      </c>
    </row>
    <row r="40" spans="1:22" ht="44.25" customHeight="1" thickBot="1" x14ac:dyDescent="0.3">
      <c r="A40" t="b">
        <f>TRUE</f>
        <v>1</v>
      </c>
      <c r="B40" t="s">
        <v>117</v>
      </c>
      <c r="C40" t="s">
        <v>103</v>
      </c>
      <c r="D40" s="3" t="s">
        <v>43</v>
      </c>
      <c r="E40" s="3" t="str">
        <f t="shared" si="1"/>
        <v>corinne.legrand@sophrokhepri.fr</v>
      </c>
      <c r="F40" s="4">
        <v>18</v>
      </c>
      <c r="G40" s="5">
        <v>42378</v>
      </c>
      <c r="H40" s="5" t="str">
        <f t="shared" si="2"/>
        <v>09-01-2016</v>
      </c>
      <c r="I40" s="14" t="s">
        <v>130</v>
      </c>
      <c r="J40" s="14" t="s">
        <v>136</v>
      </c>
      <c r="K40" s="14" t="str">
        <f t="shared" si="3"/>
        <v>de janvier à décembre</v>
      </c>
      <c r="L40" s="6">
        <v>606.96</v>
      </c>
      <c r="M40" s="6">
        <v>15.17</v>
      </c>
      <c r="N40" s="4">
        <v>54</v>
      </c>
      <c r="O40" s="4">
        <v>336</v>
      </c>
      <c r="P40" s="7">
        <v>40</v>
      </c>
      <c r="Q40" s="10">
        <v>3.5714285714285716</v>
      </c>
      <c r="R40" s="10" t="str">
        <f t="shared" si="4"/>
        <v>3,6</v>
      </c>
      <c r="U40" s="3" t="s">
        <v>43</v>
      </c>
      <c r="V40" s="4">
        <v>18</v>
      </c>
    </row>
    <row r="41" spans="1:22" ht="44.25" customHeight="1" thickBot="1" x14ac:dyDescent="0.3">
      <c r="A41" t="b">
        <f>TRUE</f>
        <v>1</v>
      </c>
      <c r="B41" t="s">
        <v>117</v>
      </c>
      <c r="C41" t="s">
        <v>68</v>
      </c>
      <c r="D41" s="3" t="s">
        <v>44</v>
      </c>
      <c r="E41" s="3" t="str">
        <f t="shared" si="1"/>
        <v>emmanuelle.drouet@sophrokhepri.fr</v>
      </c>
      <c r="F41" s="4">
        <v>20</v>
      </c>
      <c r="G41" s="5">
        <v>42321</v>
      </c>
      <c r="H41" s="5" t="str">
        <f t="shared" si="2"/>
        <v>13-11-2015</v>
      </c>
      <c r="I41" s="14" t="s">
        <v>130</v>
      </c>
      <c r="J41" s="14" t="s">
        <v>128</v>
      </c>
      <c r="K41" s="14" t="str">
        <f t="shared" si="3"/>
        <v>de janvier à novembre</v>
      </c>
      <c r="L41" s="6">
        <v>622.99</v>
      </c>
      <c r="M41" s="6">
        <v>20.43</v>
      </c>
      <c r="N41" s="4">
        <v>62</v>
      </c>
      <c r="O41" s="4">
        <v>301</v>
      </c>
      <c r="P41" s="7">
        <v>30.5</v>
      </c>
      <c r="Q41" s="10">
        <v>3.0398671096345513</v>
      </c>
      <c r="R41" s="10" t="str">
        <f t="shared" si="4"/>
        <v>3,</v>
      </c>
      <c r="U41" s="3" t="s">
        <v>44</v>
      </c>
      <c r="V41" s="4">
        <v>23</v>
      </c>
    </row>
    <row r="42" spans="1:22" ht="44.25" customHeight="1" thickBot="1" x14ac:dyDescent="0.3">
      <c r="A42" t="b">
        <f>TRUE</f>
        <v>1</v>
      </c>
      <c r="B42" t="s">
        <v>117</v>
      </c>
      <c r="C42" t="s">
        <v>85</v>
      </c>
      <c r="D42" s="3" t="s">
        <v>45</v>
      </c>
      <c r="E42" s="3" t="str">
        <f t="shared" si="1"/>
        <v>sophie.cochet@sophrokhepri.fr</v>
      </c>
      <c r="F42" s="4">
        <v>21</v>
      </c>
      <c r="G42" s="5">
        <v>42311</v>
      </c>
      <c r="H42" s="5" t="str">
        <f t="shared" si="2"/>
        <v>03-11-2015</v>
      </c>
      <c r="I42" s="14" t="s">
        <v>130</v>
      </c>
      <c r="J42" s="14" t="s">
        <v>136</v>
      </c>
      <c r="K42" s="14" t="str">
        <f t="shared" si="3"/>
        <v>de janvier à décembre</v>
      </c>
      <c r="L42" s="6">
        <v>664.38</v>
      </c>
      <c r="M42" s="6">
        <v>17.04</v>
      </c>
      <c r="N42" s="4">
        <v>61</v>
      </c>
      <c r="O42" s="4">
        <v>329</v>
      </c>
      <c r="P42" s="7">
        <v>39</v>
      </c>
      <c r="Q42" s="10">
        <v>3.5562310030395139</v>
      </c>
      <c r="R42" s="10" t="str">
        <f t="shared" si="4"/>
        <v>3,6</v>
      </c>
      <c r="U42" s="3" t="s">
        <v>45</v>
      </c>
      <c r="V42" s="4">
        <v>25</v>
      </c>
    </row>
    <row r="43" spans="1:22" ht="44.25" customHeight="1" thickBot="1" x14ac:dyDescent="0.3">
      <c r="A43" t="b">
        <f>TRUE</f>
        <v>1</v>
      </c>
      <c r="B43" t="s">
        <v>117</v>
      </c>
      <c r="C43" t="s">
        <v>104</v>
      </c>
      <c r="D43" s="3" t="s">
        <v>46</v>
      </c>
      <c r="E43" s="3" t="str">
        <f t="shared" si="1"/>
        <v>marie-dominique.claire@sophrokhepri.fr</v>
      </c>
      <c r="F43" s="4">
        <v>39</v>
      </c>
      <c r="G43" s="5">
        <v>42522</v>
      </c>
      <c r="H43" s="5" t="str">
        <f t="shared" si="2"/>
        <v>01-06-2016</v>
      </c>
      <c r="I43" s="14" t="s">
        <v>133</v>
      </c>
      <c r="J43" s="14" t="s">
        <v>136</v>
      </c>
      <c r="K43" s="14" t="str">
        <f t="shared" si="3"/>
        <v>de juin à décembre</v>
      </c>
      <c r="L43" s="6">
        <v>753.57</v>
      </c>
      <c r="M43" s="6">
        <v>15.38</v>
      </c>
      <c r="N43" s="4">
        <v>113</v>
      </c>
      <c r="O43" s="4">
        <v>201</v>
      </c>
      <c r="P43" s="7">
        <v>49</v>
      </c>
      <c r="Q43" s="10">
        <v>7.3134328358208958</v>
      </c>
      <c r="R43" s="10" t="str">
        <f t="shared" si="4"/>
        <v>7,3</v>
      </c>
      <c r="U43" s="3" t="s">
        <v>46</v>
      </c>
      <c r="V43" s="4">
        <v>39</v>
      </c>
    </row>
    <row r="44" spans="1:22" ht="44.25" customHeight="1" thickBot="1" x14ac:dyDescent="0.3">
      <c r="A44" t="b">
        <f>TRUE</f>
        <v>1</v>
      </c>
      <c r="B44" t="s">
        <v>117</v>
      </c>
      <c r="C44" t="s">
        <v>113</v>
      </c>
      <c r="D44" s="3" t="s">
        <v>47</v>
      </c>
      <c r="E44" s="3" t="str">
        <f t="shared" si="1"/>
        <v>aurelie.rosier@sophrokhepri.fr</v>
      </c>
      <c r="F44" s="4">
        <v>40</v>
      </c>
      <c r="G44" s="5">
        <v>42293</v>
      </c>
      <c r="H44" s="5" t="str">
        <f t="shared" si="2"/>
        <v>16-10-2015</v>
      </c>
      <c r="I44" s="14" t="s">
        <v>130</v>
      </c>
      <c r="J44" s="14" t="s">
        <v>127</v>
      </c>
      <c r="K44" s="14" t="str">
        <f t="shared" si="3"/>
        <v>de janvier à septembre</v>
      </c>
      <c r="L44" s="6">
        <v>795.6</v>
      </c>
      <c r="M44" s="6">
        <v>16.75</v>
      </c>
      <c r="N44" s="4">
        <v>98</v>
      </c>
      <c r="O44" s="4">
        <v>243</v>
      </c>
      <c r="P44" s="7">
        <v>47.5</v>
      </c>
      <c r="Q44" s="10">
        <v>5.8641975308641978</v>
      </c>
      <c r="R44" s="10" t="str">
        <f t="shared" si="4"/>
        <v>5,9</v>
      </c>
      <c r="U44" s="3" t="s">
        <v>47</v>
      </c>
      <c r="V44" s="4">
        <v>48</v>
      </c>
    </row>
    <row r="45" spans="1:22" ht="44.25" customHeight="1" thickBot="1" x14ac:dyDescent="0.3">
      <c r="A45" t="b">
        <f>TRUE</f>
        <v>1</v>
      </c>
      <c r="B45" t="s">
        <v>117</v>
      </c>
      <c r="C45" t="s">
        <v>85</v>
      </c>
      <c r="D45" s="3" t="s">
        <v>48</v>
      </c>
      <c r="E45" s="3" t="str">
        <f t="shared" si="1"/>
        <v>sophie.lespinasse@sophrokhepri.fr</v>
      </c>
      <c r="F45" s="4">
        <v>54</v>
      </c>
      <c r="G45" s="5">
        <v>42286</v>
      </c>
      <c r="H45" s="5" t="str">
        <f t="shared" si="2"/>
        <v>09-10-2015</v>
      </c>
      <c r="I45" s="14" t="s">
        <v>130</v>
      </c>
      <c r="J45" s="14" t="s">
        <v>136</v>
      </c>
      <c r="K45" s="14" t="str">
        <f t="shared" si="3"/>
        <v>de janvier à décembre</v>
      </c>
      <c r="L45" s="6">
        <v>941.4</v>
      </c>
      <c r="M45" s="6">
        <v>17.43</v>
      </c>
      <c r="N45" s="4">
        <v>81</v>
      </c>
      <c r="O45" s="4">
        <v>347</v>
      </c>
      <c r="P45" s="7">
        <v>54</v>
      </c>
      <c r="Q45" s="10">
        <v>4.6685878962536025</v>
      </c>
      <c r="R45" s="10" t="str">
        <f t="shared" si="4"/>
        <v>4,7</v>
      </c>
      <c r="U45" s="3" t="s">
        <v>48</v>
      </c>
      <c r="V45" s="4">
        <v>75</v>
      </c>
    </row>
    <row r="46" spans="1:22" ht="44.25" customHeight="1" thickBot="1" x14ac:dyDescent="0.3">
      <c r="A46" t="b">
        <f>TRUE</f>
        <v>1</v>
      </c>
      <c r="B46" t="s">
        <v>117</v>
      </c>
      <c r="C46" t="s">
        <v>105</v>
      </c>
      <c r="D46" s="3" t="s">
        <v>49</v>
      </c>
      <c r="E46" s="3" t="str">
        <f t="shared" si="1"/>
        <v>evelyne.revellat@sophrokhepri.fr</v>
      </c>
      <c r="F46" s="4">
        <v>27</v>
      </c>
      <c r="G46" s="5">
        <v>42416</v>
      </c>
      <c r="H46" s="5" t="str">
        <f t="shared" si="2"/>
        <v>16-02-2016</v>
      </c>
      <c r="I46" s="14" t="s">
        <v>131</v>
      </c>
      <c r="J46" s="14" t="s">
        <v>136</v>
      </c>
      <c r="K46" s="14" t="str">
        <f t="shared" si="3"/>
        <v>de février à décembre</v>
      </c>
      <c r="L46" s="4" t="s">
        <v>50</v>
      </c>
      <c r="M46" s="6">
        <v>29.69</v>
      </c>
      <c r="N46" s="4">
        <v>113</v>
      </c>
      <c r="O46" s="4">
        <v>308</v>
      </c>
      <c r="P46" s="7">
        <v>39</v>
      </c>
      <c r="Q46" s="10">
        <v>3.7987012987012987</v>
      </c>
      <c r="R46" s="10" t="str">
        <f t="shared" si="4"/>
        <v>3,8</v>
      </c>
      <c r="U46" s="3" t="s">
        <v>49</v>
      </c>
      <c r="V46" s="4">
        <v>27</v>
      </c>
    </row>
    <row r="47" spans="1:22" ht="44.25" customHeight="1" thickBot="1" x14ac:dyDescent="0.3">
      <c r="A47" t="b">
        <f>TRUE</f>
        <v>1</v>
      </c>
      <c r="B47" t="s">
        <v>117</v>
      </c>
      <c r="C47" t="s">
        <v>106</v>
      </c>
      <c r="D47" s="3" t="s">
        <v>51</v>
      </c>
      <c r="E47" s="3" t="str">
        <f t="shared" si="1"/>
        <v>jocelyne.brothier@sophrokhepri.fr</v>
      </c>
      <c r="F47" s="4">
        <v>47</v>
      </c>
      <c r="G47" s="5">
        <v>42510</v>
      </c>
      <c r="H47" s="5" t="str">
        <f t="shared" si="2"/>
        <v>20-05-2016</v>
      </c>
      <c r="I47" s="14" t="s">
        <v>125</v>
      </c>
      <c r="J47" s="14" t="s">
        <v>128</v>
      </c>
      <c r="K47" s="14" t="str">
        <f t="shared" si="3"/>
        <v>de mai à novembre</v>
      </c>
      <c r="L47" s="4" t="s">
        <v>52</v>
      </c>
      <c r="M47" s="6">
        <v>19.52</v>
      </c>
      <c r="N47" s="4">
        <v>194</v>
      </c>
      <c r="O47" s="4">
        <v>190</v>
      </c>
      <c r="P47" s="7">
        <v>63</v>
      </c>
      <c r="Q47" s="10">
        <v>9.9473684210526319</v>
      </c>
      <c r="R47" s="10" t="str">
        <f t="shared" si="4"/>
        <v>9,9</v>
      </c>
      <c r="U47" s="3" t="s">
        <v>51</v>
      </c>
      <c r="V47" s="4">
        <v>47</v>
      </c>
    </row>
    <row r="48" spans="1:22" ht="44.25" customHeight="1" thickBot="1" x14ac:dyDescent="0.3">
      <c r="A48" t="b">
        <f>TRUE</f>
        <v>1</v>
      </c>
      <c r="B48" t="s">
        <v>117</v>
      </c>
      <c r="C48" t="s">
        <v>85</v>
      </c>
      <c r="D48" s="3" t="s">
        <v>53</v>
      </c>
      <c r="E48" s="3" t="str">
        <f t="shared" si="1"/>
        <v>sophie.seveetpapillon@sophrokhepri.fr</v>
      </c>
      <c r="F48" s="4">
        <v>25</v>
      </c>
      <c r="G48" s="5">
        <v>42381</v>
      </c>
      <c r="H48" s="5" t="str">
        <f t="shared" si="2"/>
        <v>12-01-2016</v>
      </c>
      <c r="I48" s="14" t="s">
        <v>130</v>
      </c>
      <c r="J48" s="14" t="s">
        <v>136</v>
      </c>
      <c r="K48" s="14" t="str">
        <f t="shared" si="3"/>
        <v>de janvier à décembre</v>
      </c>
      <c r="L48" s="4" t="s">
        <v>54</v>
      </c>
      <c r="M48" s="6">
        <v>18.190000000000001</v>
      </c>
      <c r="N48" s="4">
        <v>110</v>
      </c>
      <c r="O48" s="4">
        <v>343</v>
      </c>
      <c r="P48" s="7">
        <v>69</v>
      </c>
      <c r="Q48" s="10">
        <v>6.0349854227405251</v>
      </c>
      <c r="R48" s="10" t="str">
        <f t="shared" si="4"/>
        <v>6,</v>
      </c>
      <c r="U48" s="3" t="s">
        <v>53</v>
      </c>
      <c r="V48" s="4">
        <v>25</v>
      </c>
    </row>
    <row r="49" spans="1:22" ht="44.25" customHeight="1" thickBot="1" x14ac:dyDescent="0.3">
      <c r="A49" t="b">
        <f>TRUE</f>
        <v>1</v>
      </c>
      <c r="B49" t="s">
        <v>117</v>
      </c>
      <c r="C49" t="s">
        <v>107</v>
      </c>
      <c r="D49" s="3" t="s">
        <v>55</v>
      </c>
      <c r="E49" s="3" t="str">
        <f t="shared" si="1"/>
        <v>seve.papillon@sophrokhepri.fr</v>
      </c>
      <c r="F49" s="4">
        <v>51</v>
      </c>
      <c r="G49" s="5">
        <v>42472</v>
      </c>
      <c r="H49" s="5" t="str">
        <f t="shared" si="2"/>
        <v>12-04-2016</v>
      </c>
      <c r="I49" s="14" t="s">
        <v>134</v>
      </c>
      <c r="J49" s="14" t="s">
        <v>136</v>
      </c>
      <c r="K49" s="14" t="str">
        <f t="shared" si="3"/>
        <v>de avril à décembre</v>
      </c>
      <c r="L49" s="4" t="s">
        <v>56</v>
      </c>
      <c r="M49" s="6">
        <v>19.64</v>
      </c>
      <c r="N49" s="4">
        <v>165</v>
      </c>
      <c r="O49" s="4">
        <v>251</v>
      </c>
      <c r="P49" s="7">
        <v>70.5</v>
      </c>
      <c r="Q49" s="10">
        <v>8.426294820717132</v>
      </c>
      <c r="R49" s="10" t="str">
        <f t="shared" si="4"/>
        <v>8,4</v>
      </c>
      <c r="U49" s="11" t="s">
        <v>55</v>
      </c>
      <c r="V49" s="4">
        <v>51</v>
      </c>
    </row>
    <row r="50" spans="1:22" ht="44.25" customHeight="1" thickBot="1" x14ac:dyDescent="0.3">
      <c r="A50" t="b">
        <f>TRUE</f>
        <v>1</v>
      </c>
      <c r="B50" t="s">
        <v>118</v>
      </c>
      <c r="C50" t="s">
        <v>108</v>
      </c>
      <c r="D50" s="3" t="s">
        <v>57</v>
      </c>
      <c r="E50" s="3" t="str">
        <f t="shared" si="1"/>
        <v>didier.cuoq@sophrokhepri.fr</v>
      </c>
      <c r="F50" s="4">
        <v>89</v>
      </c>
      <c r="G50" s="5">
        <v>42598</v>
      </c>
      <c r="H50" s="5" t="str">
        <f t="shared" si="2"/>
        <v>16-08-2016</v>
      </c>
      <c r="I50" s="14" t="s">
        <v>135</v>
      </c>
      <c r="J50" s="14" t="s">
        <v>136</v>
      </c>
      <c r="K50" s="14" t="str">
        <f t="shared" si="3"/>
        <v>de août à décembre</v>
      </c>
      <c r="L50" s="4" t="s">
        <v>58</v>
      </c>
      <c r="M50" s="6">
        <v>16.59</v>
      </c>
      <c r="N50" s="4">
        <v>361</v>
      </c>
      <c r="O50" s="4">
        <v>129</v>
      </c>
      <c r="P50" s="7">
        <v>93.5</v>
      </c>
      <c r="Q50" s="10">
        <v>21.744186046511629</v>
      </c>
      <c r="R50" s="10" t="str">
        <f t="shared" si="4"/>
        <v>21,7</v>
      </c>
      <c r="U50" s="3" t="s">
        <v>57</v>
      </c>
      <c r="V50" s="4">
        <v>89</v>
      </c>
    </row>
    <row r="51" spans="1:22" ht="44.25" customHeight="1" thickBot="1" x14ac:dyDescent="0.3">
      <c r="A51" t="b">
        <f>TRUE</f>
        <v>1</v>
      </c>
      <c r="B51" t="s">
        <v>117</v>
      </c>
      <c r="C51" t="s">
        <v>109</v>
      </c>
      <c r="D51" s="3" t="s">
        <v>59</v>
      </c>
      <c r="E51" s="3" t="str">
        <f t="shared" si="1"/>
        <v>margaux.honore@sophrokhepri.fr</v>
      </c>
      <c r="F51" s="4">
        <v>145</v>
      </c>
      <c r="G51" s="5">
        <v>42385</v>
      </c>
      <c r="H51" s="5" t="str">
        <f t="shared" si="2"/>
        <v>16-01-2016</v>
      </c>
      <c r="I51" s="14" t="s">
        <v>130</v>
      </c>
      <c r="J51" s="14" t="s">
        <v>136</v>
      </c>
      <c r="K51" s="14" t="str">
        <f t="shared" si="3"/>
        <v>de janvier à décembre</v>
      </c>
      <c r="L51" s="4" t="s">
        <v>60</v>
      </c>
      <c r="M51" s="6">
        <v>15.76</v>
      </c>
      <c r="N51" s="4">
        <v>206</v>
      </c>
      <c r="O51" s="4">
        <v>342</v>
      </c>
      <c r="P51" s="7">
        <v>149</v>
      </c>
      <c r="Q51" s="10">
        <v>13.070175438596491</v>
      </c>
      <c r="R51" s="10" t="str">
        <f t="shared" si="4"/>
        <v>13,1</v>
      </c>
      <c r="U51" s="3" t="s">
        <v>59</v>
      </c>
      <c r="V51" s="4">
        <v>145</v>
      </c>
    </row>
    <row r="52" spans="1:22" ht="44.25" customHeight="1" thickBot="1" x14ac:dyDescent="0.3">
      <c r="A52" t="b">
        <f>TRUE</f>
        <v>1</v>
      </c>
      <c r="B52" t="s">
        <v>117</v>
      </c>
      <c r="C52" t="s">
        <v>110</v>
      </c>
      <c r="D52" s="3" t="s">
        <v>61</v>
      </c>
      <c r="E52" s="3" t="str">
        <f t="shared" si="1"/>
        <v>pascale.sayah@sophrokhepri.fr</v>
      </c>
      <c r="F52" s="4">
        <v>29</v>
      </c>
      <c r="G52" s="5">
        <v>42485</v>
      </c>
      <c r="H52" s="5" t="str">
        <f t="shared" si="2"/>
        <v>25-04-2016</v>
      </c>
      <c r="I52" s="14" t="s">
        <v>134</v>
      </c>
      <c r="J52" s="14" t="s">
        <v>129</v>
      </c>
      <c r="K52" s="14" t="str">
        <f t="shared" si="3"/>
        <v>de avril à juillet</v>
      </c>
      <c r="L52" s="4" t="s">
        <v>62</v>
      </c>
      <c r="M52" s="6">
        <v>16.82</v>
      </c>
      <c r="N52" s="4">
        <v>1107</v>
      </c>
      <c r="O52" s="4">
        <v>75</v>
      </c>
      <c r="P52" s="7">
        <v>164</v>
      </c>
      <c r="Q52" s="10">
        <v>65.599999999999994</v>
      </c>
      <c r="R52" s="10" t="str">
        <f t="shared" si="4"/>
        <v>65,6</v>
      </c>
      <c r="U52" s="3" t="s">
        <v>61</v>
      </c>
      <c r="V52" s="4">
        <v>29</v>
      </c>
    </row>
    <row r="53" spans="1:22" ht="44.25" customHeight="1" thickBot="1" x14ac:dyDescent="0.3">
      <c r="A53" t="b">
        <f>TRUE</f>
        <v>1</v>
      </c>
      <c r="B53" t="s">
        <v>117</v>
      </c>
      <c r="C53" t="s">
        <v>111</v>
      </c>
      <c r="D53" s="3" t="s">
        <v>63</v>
      </c>
      <c r="E53" s="3" t="str">
        <f t="shared" si="1"/>
        <v>sandrine.lopes@sophrokhepri.fr</v>
      </c>
      <c r="F53" s="4">
        <v>139</v>
      </c>
      <c r="G53" s="5">
        <v>42451</v>
      </c>
      <c r="H53" s="5" t="str">
        <f t="shared" si="2"/>
        <v>22-03-2016</v>
      </c>
      <c r="I53" s="14" t="s">
        <v>126</v>
      </c>
      <c r="J53" s="14" t="s">
        <v>136</v>
      </c>
      <c r="K53" s="14" t="str">
        <f t="shared" si="3"/>
        <v>de mars à décembre</v>
      </c>
      <c r="L53" s="4" t="s">
        <v>64</v>
      </c>
      <c r="M53" s="6">
        <v>16.03</v>
      </c>
      <c r="N53" s="4">
        <v>317</v>
      </c>
      <c r="O53" s="4">
        <v>276</v>
      </c>
      <c r="P53" s="7">
        <v>182</v>
      </c>
      <c r="Q53" s="10">
        <v>19.782608695652176</v>
      </c>
      <c r="R53" s="10" t="str">
        <f t="shared" si="4"/>
        <v>19,8</v>
      </c>
      <c r="U53" s="3" t="s">
        <v>63</v>
      </c>
      <c r="V53" s="4">
        <v>139</v>
      </c>
    </row>
  </sheetData>
  <hyperlinks>
    <hyperlink ref="U49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khepri</dc:creator>
  <cp:lastModifiedBy>khepri</cp:lastModifiedBy>
  <dcterms:created xsi:type="dcterms:W3CDTF">2016-12-30T16:51:21Z</dcterms:created>
  <dcterms:modified xsi:type="dcterms:W3CDTF">2017-01-03T08:10:11Z</dcterms:modified>
</cp:coreProperties>
</file>